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18-002" sheetId="1" r:id="rId1"/>
    <sheet name="ADFG Reader 1 vs ADFG Reader 2" sheetId="2" r:id="rId2"/>
    <sheet name="ADFG Reader 1 vs AFSC Reader 1" sheetId="3" r:id="rId3"/>
    <sheet name="ADFG Reader 1 vs AFSC Reader 2" sheetId="4" r:id="rId4"/>
    <sheet name="ADFG Reader 2 vs AFSC Reader 1" sheetId="5" r:id="rId5"/>
    <sheet name="ADFG Reader 2 vs AFSC Reader 2" sheetId="6" r:id="rId6"/>
    <sheet name="AFSC Reader 1 vs AFSC Reader 2" sheetId="7" r:id="rId7"/>
  </sheets>
  <externalReferences>
    <externalReference r:id="rId10"/>
    <externalReference r:id="rId11"/>
    <externalReference r:id="rId12"/>
  </externalReferences>
  <definedNames>
    <definedName name="_xlnm.Print_Area" localSheetId="0">'18-002'!$A$1:$H$144</definedName>
    <definedName name="Species">'[1]LookUps'!$A:$A</definedName>
    <definedName name="SPECIES2">'[2]LookUps'!$A:$A</definedName>
    <definedName name="_xlnm.Print_Area" localSheetId="0">'18-002'!$A$1:$H$144</definedName>
  </definedNames>
  <calcPr fullCalcOnLoad="1"/>
</workbook>
</file>

<file path=xl/sharedStrings.xml><?xml version="1.0" encoding="utf-8"?>
<sst xmlns="http://schemas.openxmlformats.org/spreadsheetml/2006/main" count="1233" uniqueCount="237">
  <si>
    <t>COMMITTEE OF AGE READING EXPERTS</t>
  </si>
  <si>
    <t>AGE STRUCTURE EXCHANGE INVOICE</t>
  </si>
  <si>
    <t>EXCHANGE ID NO.</t>
  </si>
  <si>
    <t>18-002</t>
  </si>
  <si>
    <t>SPECIES</t>
  </si>
  <si>
    <t>Pacific cod</t>
  </si>
  <si>
    <t>EXCHANGE YEAR</t>
  </si>
  <si>
    <t>AREA</t>
  </si>
  <si>
    <t>Southeast Alaska</t>
  </si>
  <si>
    <t>ORIGINATING AGENCY</t>
  </si>
  <si>
    <t>ADFG</t>
  </si>
  <si>
    <t>STRUCTURE</t>
  </si>
  <si>
    <t>Otolith</t>
  </si>
  <si>
    <t>COORDINATOR*</t>
  </si>
  <si>
    <t>Kevin McNeel</t>
  </si>
  <si>
    <t>TECHNIQUE</t>
  </si>
  <si>
    <t>Cut and Toast</t>
  </si>
  <si>
    <t>COOPERATOR(S)</t>
  </si>
  <si>
    <t>ADFG, AFSC</t>
  </si>
  <si>
    <t xml:space="preserve">PURPOSE </t>
  </si>
  <si>
    <t>Age reader training</t>
  </si>
  <si>
    <t xml:space="preserve"> </t>
  </si>
  <si>
    <t>SAMPLE n=</t>
  </si>
  <si>
    <t>DATE INITIATED</t>
  </si>
  <si>
    <t>NO. READERS</t>
  </si>
  <si>
    <t>SPECIMEN</t>
  </si>
  <si>
    <t>CAPTURE</t>
  </si>
  <si>
    <t xml:space="preserve">AGENCY </t>
  </si>
  <si>
    <t>ORIGINAL</t>
  </si>
  <si>
    <t>NUMBER</t>
  </si>
  <si>
    <t>DATE (MM/DD/YY)</t>
  </si>
  <si>
    <t>ADFG Reader 1</t>
  </si>
  <si>
    <t>ADFG Reader 2</t>
  </si>
  <si>
    <t>AFSC Reader 1</t>
  </si>
  <si>
    <t>AFSC Reader 2</t>
  </si>
  <si>
    <t>SAMPLE ID</t>
  </si>
  <si>
    <t>16LC~4005_1</t>
  </si>
  <si>
    <t>16LC~4005_4</t>
  </si>
  <si>
    <t>16LC~4005_5</t>
  </si>
  <si>
    <t>16LC~4005_7</t>
  </si>
  <si>
    <t>16LC~4005_10</t>
  </si>
  <si>
    <t>16LC~4005_11</t>
  </si>
  <si>
    <t>16LC~4005_13</t>
  </si>
  <si>
    <t>16LC~4005_15</t>
  </si>
  <si>
    <t>16LC~4005_21</t>
  </si>
  <si>
    <t>16LC~4005_22</t>
  </si>
  <si>
    <t>16LC~4005_24</t>
  </si>
  <si>
    <t>16LC~4005_27</t>
  </si>
  <si>
    <t>16LC~4005_30</t>
  </si>
  <si>
    <t>16LC~4005_31</t>
  </si>
  <si>
    <t>16LC~4005_32</t>
  </si>
  <si>
    <t>16LC~4005_36</t>
  </si>
  <si>
    <t>16LC~4005_38</t>
  </si>
  <si>
    <t>16LC~4005_40</t>
  </si>
  <si>
    <t>16LC~4005_41</t>
  </si>
  <si>
    <t>16LC~4005_42</t>
  </si>
  <si>
    <t>16LC~4005_45</t>
  </si>
  <si>
    <t>16LC~4005_48</t>
  </si>
  <si>
    <t>16LC~4005_49</t>
  </si>
  <si>
    <t>16LC~4005_51</t>
  </si>
  <si>
    <t>16LC~4005_54</t>
  </si>
  <si>
    <t>16LC~4005_55</t>
  </si>
  <si>
    <t>16LC~4005_56</t>
  </si>
  <si>
    <t>16LC~4005_60</t>
  </si>
  <si>
    <t>16LC~4005_61</t>
  </si>
  <si>
    <t>16LC~4005_65</t>
  </si>
  <si>
    <t>16LC~4005_66</t>
  </si>
  <si>
    <t>16LC~4005_67</t>
  </si>
  <si>
    <t>16LC~4005_70</t>
  </si>
  <si>
    <t>16LC~4005_71</t>
  </si>
  <si>
    <t>16LC~4005_74</t>
  </si>
  <si>
    <t>16LC~4005_75</t>
  </si>
  <si>
    <t>16LC~4010_1</t>
  </si>
  <si>
    <t>16LC~4010_2</t>
  </si>
  <si>
    <t>16LC~4010_3</t>
  </si>
  <si>
    <t>16LC~4010_4</t>
  </si>
  <si>
    <t>16LC~4010_5</t>
  </si>
  <si>
    <t>16LC~4010_7</t>
  </si>
  <si>
    <t>16LC~4010_8</t>
  </si>
  <si>
    <t>16LC~4010_9</t>
  </si>
  <si>
    <t>16LC~4010_10</t>
  </si>
  <si>
    <t>16LC~4010_11</t>
  </si>
  <si>
    <t>16LC~4010_13</t>
  </si>
  <si>
    <t>16LC~4010_14</t>
  </si>
  <si>
    <t>16LC~4010_16</t>
  </si>
  <si>
    <t>16LC~4010_18</t>
  </si>
  <si>
    <t>16LC~4010_21</t>
  </si>
  <si>
    <t>16LC~4010_25</t>
  </si>
  <si>
    <t>16LC~4010_27</t>
  </si>
  <si>
    <t>16LC~4010_28</t>
  </si>
  <si>
    <t>16LC~4010_30</t>
  </si>
  <si>
    <t>16LC~4010_31</t>
  </si>
  <si>
    <t>16LC~4010_32</t>
  </si>
  <si>
    <t>16LC~4010_34</t>
  </si>
  <si>
    <t>16LC~4010_36</t>
  </si>
  <si>
    <t>16LC~4010_39</t>
  </si>
  <si>
    <t>16LC~4010_44</t>
  </si>
  <si>
    <t>16LC~4010_45</t>
  </si>
  <si>
    <t>16LC~4010_46</t>
  </si>
  <si>
    <t>16LC~4010_47</t>
  </si>
  <si>
    <t>16LC~4010_49</t>
  </si>
  <si>
    <t>16LC~4010_53</t>
  </si>
  <si>
    <t>16LC~4010_55</t>
  </si>
  <si>
    <t>16LC~4010_56</t>
  </si>
  <si>
    <t>16LC~4010_58</t>
  </si>
  <si>
    <t>16LC~4010_59</t>
  </si>
  <si>
    <t>16LC~4010_61</t>
  </si>
  <si>
    <t>16LC~4010_62</t>
  </si>
  <si>
    <t>16LC~4010_63</t>
  </si>
  <si>
    <t>16LC~4010_66</t>
  </si>
  <si>
    <t>16LC~4010_67</t>
  </si>
  <si>
    <t>16LC~4010_71</t>
  </si>
  <si>
    <t>17LC~4013_2</t>
  </si>
  <si>
    <t>17LC~4013_3</t>
  </si>
  <si>
    <t>17LC~4013_5</t>
  </si>
  <si>
    <t>17LC~4013_6</t>
  </si>
  <si>
    <t>17LC~4013_7</t>
  </si>
  <si>
    <t>17LC~4013_10</t>
  </si>
  <si>
    <t>17LC~4013_13</t>
  </si>
  <si>
    <t>17LC~4013_14</t>
  </si>
  <si>
    <t>17LC~4013_15</t>
  </si>
  <si>
    <t>17LC~4013_17</t>
  </si>
  <si>
    <t>17LC~4013_19</t>
  </si>
  <si>
    <t>17LC~4013_20</t>
  </si>
  <si>
    <t>17LC~4013_22</t>
  </si>
  <si>
    <t>17LC~4013_23</t>
  </si>
  <si>
    <t>17LC~4013_24</t>
  </si>
  <si>
    <t>17LC~4013_26</t>
  </si>
  <si>
    <t>17LC~4013_27</t>
  </si>
  <si>
    <t>17LC~4013_29</t>
  </si>
  <si>
    <t>17LC~4013_30</t>
  </si>
  <si>
    <t>17LC~4013_34</t>
  </si>
  <si>
    <t>17LC~4013_38</t>
  </si>
  <si>
    <t>17LC~4013_39</t>
  </si>
  <si>
    <t>17LC~4013_40</t>
  </si>
  <si>
    <t>17LC~4013_41</t>
  </si>
  <si>
    <t>17LC~4013_43</t>
  </si>
  <si>
    <t>17LC~4013_44</t>
  </si>
  <si>
    <t>17LC~4013_45</t>
  </si>
  <si>
    <t>17LC~4013_47</t>
  </si>
  <si>
    <t>17LC~4031_1</t>
  </si>
  <si>
    <t>17LC~4031_7</t>
  </si>
  <si>
    <t>17LC~4031_9</t>
  </si>
  <si>
    <t>17LC~4031_10</t>
  </si>
  <si>
    <t>17LC~4031_14</t>
  </si>
  <si>
    <t>17LC~4031_15</t>
  </si>
  <si>
    <t>17LC~4031_18</t>
  </si>
  <si>
    <t>17LC~4031_19</t>
  </si>
  <si>
    <t>17LC~4031_21</t>
  </si>
  <si>
    <t>17LC~4031_25</t>
  </si>
  <si>
    <t>17LC~4031_27</t>
  </si>
  <si>
    <t>17LC~4031_30</t>
  </si>
  <si>
    <t>17LC~4031_32</t>
  </si>
  <si>
    <t>17LC~4031_35</t>
  </si>
  <si>
    <t>17LC~4031_43</t>
  </si>
  <si>
    <t>17LC~4031_46</t>
  </si>
  <si>
    <t>17LC~4031_47</t>
  </si>
  <si>
    <t>17LC~4031_49</t>
  </si>
  <si>
    <t>17LC~4031_51</t>
  </si>
  <si>
    <t>COMMENT</t>
  </si>
  <si>
    <t>USE AND USER INFO: A CARE member initiates an exchange by requesting an Exchange Id number from the CARE Age Structure Exchange Coordinator (CARE Vice Chair). The CARE member conducts and completes the exchange and submits this completed invoice to the Coordinator.</t>
  </si>
  <si>
    <t>PRECISION STATISTICS</t>
  </si>
  <si>
    <t>AVERAGE % ERROR</t>
  </si>
  <si>
    <t>INDEX OF PRECISION</t>
  </si>
  <si>
    <t>COEFFICIENT OF VARIATION</t>
  </si>
  <si>
    <t>%AGREEMENT</t>
  </si>
  <si>
    <t>DATE:</t>
  </si>
  <si>
    <t>SAMPLE ID:</t>
  </si>
  <si>
    <t>N=</t>
  </si>
  <si>
    <t>%AGREE=</t>
  </si>
  <si>
    <t>LOCATION:</t>
  </si>
  <si>
    <t>SPECIES CODE:</t>
  </si>
  <si>
    <t>n=</t>
  </si>
  <si>
    <t>AVG %ERR=</t>
  </si>
  <si>
    <t>REGION:</t>
  </si>
  <si>
    <t>SPECIES:</t>
  </si>
  <si>
    <t>%TESTED=</t>
  </si>
  <si>
    <t>SAMPLE SD =</t>
  </si>
  <si>
    <t>COLLECTOR:</t>
  </si>
  <si>
    <t>n AGREE=</t>
  </si>
  <si>
    <t>MEAN CV =</t>
  </si>
  <si>
    <t>MEAN D =</t>
  </si>
  <si>
    <t>READER(1):</t>
  </si>
  <si>
    <t>READER(2):</t>
  </si>
  <si>
    <t>DATE AGED(1):</t>
  </si>
  <si>
    <t>DATE AGED(2):</t>
  </si>
  <si>
    <t>TEST LEVEL:</t>
  </si>
  <si>
    <t>TESTING</t>
  </si>
  <si>
    <r>
      <rPr>
        <sz val="6"/>
        <rFont val="Courier New"/>
        <family val="3"/>
      </rPr>
      <t>(</t>
    </r>
    <r>
      <rPr>
        <b/>
        <sz val="6"/>
        <rFont val="Courier New"/>
        <family val="3"/>
      </rPr>
      <t>PRODUCTION, TESTING, or</t>
    </r>
    <r>
      <rPr>
        <sz val="6"/>
        <rFont val="Courier New"/>
        <family val="3"/>
      </rPr>
      <t xml:space="preserve"> </t>
    </r>
    <r>
      <rPr>
        <b/>
        <sz val="6"/>
        <rFont val="Courier New"/>
        <family val="3"/>
      </rPr>
      <t>TRAINING</t>
    </r>
    <r>
      <rPr>
        <sz val="6"/>
        <rFont val="Courier New"/>
        <family val="3"/>
      </rPr>
      <t>)</t>
    </r>
  </si>
  <si>
    <t>BLIND LEVEL:</t>
  </si>
  <si>
    <t>FULL</t>
  </si>
  <si>
    <r>
      <rPr>
        <sz val="6"/>
        <rFont val="Courier New"/>
        <family val="3"/>
      </rPr>
      <t>(</t>
    </r>
    <r>
      <rPr>
        <b/>
        <sz val="6"/>
        <rFont val="Courier New"/>
        <family val="3"/>
      </rPr>
      <t>FUL</t>
    </r>
    <r>
      <rPr>
        <sz val="6"/>
        <rFont val="Courier New"/>
        <family val="3"/>
      </rPr>
      <t xml:space="preserve">L OR </t>
    </r>
    <r>
      <rPr>
        <b/>
        <sz val="6"/>
        <rFont val="Courier New"/>
        <family val="3"/>
      </rPr>
      <t>PARTIAL</t>
    </r>
    <r>
      <rPr>
        <sz val="6"/>
        <rFont val="Courier New"/>
        <family val="3"/>
      </rPr>
      <t xml:space="preserve"> BLIND PT)</t>
    </r>
  </si>
  <si>
    <t>PT BLIND TYPE</t>
  </si>
  <si>
    <t>TEST LEVEL</t>
  </si>
  <si>
    <t>PT TYPE</t>
  </si>
  <si>
    <t>AGE READER(1)</t>
  </si>
  <si>
    <t>AGE READER(2)</t>
  </si>
  <si>
    <t>DATE AGED(1)</t>
  </si>
  <si>
    <t>DATE AGED(2)</t>
  </si>
  <si>
    <t>REGION</t>
  </si>
  <si>
    <t>SPECIES CODE</t>
  </si>
  <si>
    <t>SAMPLE DATE</t>
  </si>
  <si>
    <t>%TESTED</t>
  </si>
  <si>
    <t>n AGREE</t>
  </si>
  <si>
    <t>%AGREE</t>
  </si>
  <si>
    <t>RANGE (1)</t>
  </si>
  <si>
    <t>RANGE (2)</t>
  </si>
  <si>
    <t>MEAN(1)</t>
  </si>
  <si>
    <t>MEAN(2)</t>
  </si>
  <si>
    <t>AVG. BIAS</t>
  </si>
  <si>
    <t>MEAN AGE</t>
  </si>
  <si>
    <t>AVG%ERR</t>
  </si>
  <si>
    <t>AVG VAR</t>
  </si>
  <si>
    <t>SAMPLE SD</t>
  </si>
  <si>
    <t>MEAN SD</t>
  </si>
  <si>
    <t>SAMPLE CV</t>
  </si>
  <si>
    <t>MEAN CV</t>
  </si>
  <si>
    <t>SAMPLE D</t>
  </si>
  <si>
    <t>MEAN D</t>
  </si>
  <si>
    <t>SPECIMEN #</t>
  </si>
  <si>
    <t>1stAGE</t>
  </si>
  <si>
    <t>2ndAGE</t>
  </si>
  <si>
    <t>BIAS</t>
  </si>
  <si>
    <t>MEAN</t>
  </si>
  <si>
    <t>AVG.ERR</t>
  </si>
  <si>
    <t>VAR.</t>
  </si>
  <si>
    <t>STDEV</t>
  </si>
  <si>
    <t>CV</t>
  </si>
  <si>
    <t>D</t>
  </si>
  <si>
    <t>-</t>
  </si>
  <si>
    <t>"insert rows" above this shaded line</t>
  </si>
  <si>
    <t>MAX</t>
  </si>
  <si>
    <t>MIN</t>
  </si>
  <si>
    <t>APE</t>
  </si>
  <si>
    <t>AVG SD</t>
  </si>
  <si>
    <t>AVG CV</t>
  </si>
  <si>
    <t>AVG D</t>
  </si>
</sst>
</file>

<file path=xl/styles.xml><?xml version="1.0" encoding="utf-8"?>
<styleSheet xmlns="http://schemas.openxmlformats.org/spreadsheetml/2006/main">
  <numFmts count="10">
    <numFmt numFmtId="164" formatCode="General"/>
    <numFmt numFmtId="165" formatCode="0%"/>
    <numFmt numFmtId="166" formatCode="m/d/yyyy"/>
    <numFmt numFmtId="167" formatCode="@"/>
    <numFmt numFmtId="168" formatCode="d\-mmm\-yy"/>
    <numFmt numFmtId="169" formatCode="0.00%"/>
    <numFmt numFmtId="170" formatCode="0"/>
    <numFmt numFmtId="171" formatCode="General"/>
    <numFmt numFmtId="172" formatCode="0.00"/>
    <numFmt numFmtId="173" formatCode="0.0000"/>
  </numFmts>
  <fonts count="16">
    <font>
      <sz val="8"/>
      <name val="Arial"/>
      <family val="0"/>
    </font>
    <font>
      <sz val="10"/>
      <name val="Arial"/>
      <family val="0"/>
    </font>
    <font>
      <sz val="11"/>
      <color indexed="8"/>
      <name val="Calibri"/>
      <family val="2"/>
    </font>
    <font>
      <sz val="10"/>
      <name val="Times New Roman"/>
      <family val="1"/>
    </font>
    <font>
      <sz val="12"/>
      <name val="Arial"/>
      <family val="2"/>
    </font>
    <font>
      <b/>
      <sz val="10"/>
      <name val="Arial"/>
      <family val="2"/>
    </font>
    <font>
      <i/>
      <sz val="12"/>
      <name val="Arial"/>
      <family val="2"/>
    </font>
    <font>
      <sz val="11"/>
      <name val="Arial"/>
      <family val="2"/>
    </font>
    <font>
      <u val="single"/>
      <sz val="8"/>
      <name val="Arial"/>
      <family val="2"/>
    </font>
    <font>
      <sz val="7"/>
      <name val="Courier New"/>
      <family val="3"/>
    </font>
    <font>
      <sz val="8"/>
      <name val="Courier New"/>
      <family val="3"/>
    </font>
    <font>
      <b/>
      <sz val="7"/>
      <name val="Courier New"/>
      <family val="3"/>
    </font>
    <font>
      <sz val="6"/>
      <name val="Courier New"/>
      <family val="3"/>
    </font>
    <font>
      <b/>
      <sz val="6"/>
      <name val="Courier New"/>
      <family val="3"/>
    </font>
    <font>
      <b/>
      <sz val="9"/>
      <color indexed="8"/>
      <name val="Arial"/>
      <family val="0"/>
    </font>
    <font>
      <b/>
      <i/>
      <sz val="9"/>
      <color indexed="8"/>
      <name val="Arial"/>
      <family val="0"/>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3"/>
        <bgColor indexed="64"/>
      </patternFill>
    </fill>
    <fill>
      <patternFill patternType="solid">
        <fgColor indexed="15"/>
        <bgColor indexed="64"/>
      </patternFill>
    </fill>
    <fill>
      <patternFill patternType="solid">
        <fgColor indexed="55"/>
        <bgColor indexed="64"/>
      </patternFill>
    </fill>
  </fills>
  <borders count="43">
    <border>
      <left/>
      <right/>
      <top/>
      <bottom/>
      <diagonal/>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color indexed="63"/>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lignment/>
      <protection/>
    </xf>
    <xf numFmtId="164" fontId="3" fillId="0" borderId="0">
      <alignment/>
      <protection/>
    </xf>
    <xf numFmtId="164" fontId="1" fillId="0" borderId="0">
      <alignment/>
      <protection/>
    </xf>
    <xf numFmtId="165" fontId="0" fillId="0" borderId="0" applyFill="0" applyBorder="0" applyProtection="0">
      <alignment/>
    </xf>
  </cellStyleXfs>
  <cellXfs count="153">
    <xf numFmtId="164" fontId="0" fillId="0" borderId="0" xfId="0" applyAlignment="1">
      <alignment/>
    </xf>
    <xf numFmtId="164" fontId="4" fillId="0" borderId="0" xfId="0" applyFont="1" applyAlignment="1">
      <alignment/>
    </xf>
    <xf numFmtId="164" fontId="5" fillId="0" borderId="1" xfId="0" applyFont="1" applyBorder="1" applyAlignment="1">
      <alignment horizontal="center"/>
    </xf>
    <xf numFmtId="164" fontId="5" fillId="0" borderId="0" xfId="0" applyFont="1" applyAlignment="1">
      <alignment/>
    </xf>
    <xf numFmtId="164" fontId="6" fillId="0" borderId="2" xfId="0" applyFont="1" applyBorder="1" applyAlignment="1">
      <alignment horizontal="center"/>
    </xf>
    <xf numFmtId="164" fontId="4" fillId="0" borderId="3" xfId="0" applyFont="1" applyBorder="1" applyAlignment="1">
      <alignment/>
    </xf>
    <xf numFmtId="164" fontId="4" fillId="0" borderId="4" xfId="0" applyFont="1" applyBorder="1" applyAlignment="1">
      <alignment/>
    </xf>
    <xf numFmtId="164" fontId="7" fillId="0" borderId="3" xfId="0" applyFont="1" applyBorder="1" applyAlignment="1">
      <alignment/>
    </xf>
    <xf numFmtId="164" fontId="7" fillId="0" borderId="0" xfId="0" applyFont="1" applyAlignment="1">
      <alignment horizontal="right"/>
    </xf>
    <xf numFmtId="164" fontId="7" fillId="0" borderId="5" xfId="0" applyFont="1" applyBorder="1" applyAlignment="1">
      <alignment/>
    </xf>
    <xf numFmtId="164" fontId="7" fillId="0" borderId="0" xfId="0" applyFont="1" applyAlignment="1">
      <alignment/>
    </xf>
    <xf numFmtId="164" fontId="7" fillId="0" borderId="6" xfId="0" applyFont="1" applyBorder="1" applyAlignment="1">
      <alignment/>
    </xf>
    <xf numFmtId="164" fontId="7" fillId="0" borderId="5" xfId="0" applyFont="1" applyBorder="1" applyAlignment="1">
      <alignment horizontal="left"/>
    </xf>
    <xf numFmtId="164" fontId="7" fillId="0" borderId="7" xfId="0" applyFont="1" applyBorder="1" applyAlignment="1">
      <alignment/>
    </xf>
    <xf numFmtId="164" fontId="7" fillId="0" borderId="8" xfId="0" applyFont="1" applyBorder="1" applyAlignment="1">
      <alignment/>
    </xf>
    <xf numFmtId="164" fontId="7" fillId="0" borderId="6" xfId="0" applyFont="1" applyBorder="1" applyAlignment="1">
      <alignment horizontal="left"/>
    </xf>
    <xf numFmtId="166" fontId="7" fillId="0" borderId="8" xfId="0" applyNumberFormat="1"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11" xfId="0" applyFont="1" applyBorder="1" applyAlignment="1">
      <alignment/>
    </xf>
    <xf numFmtId="164" fontId="7" fillId="0" borderId="1" xfId="0" applyFont="1" applyBorder="1" applyAlignment="1">
      <alignment/>
    </xf>
    <xf numFmtId="164" fontId="7" fillId="0" borderId="12" xfId="0" applyFont="1" applyBorder="1" applyAlignment="1">
      <alignment/>
    </xf>
    <xf numFmtId="164" fontId="7" fillId="0" borderId="13" xfId="0" applyFont="1" applyBorder="1" applyAlignment="1">
      <alignment horizontal="center"/>
    </xf>
    <xf numFmtId="164" fontId="7" fillId="0" borderId="14" xfId="0" applyFont="1" applyBorder="1" applyAlignment="1">
      <alignment horizontal="center"/>
    </xf>
    <xf numFmtId="164" fontId="7" fillId="0" borderId="15" xfId="0" applyFont="1" applyBorder="1" applyAlignment="1">
      <alignment horizontal="center"/>
    </xf>
    <xf numFmtId="164" fontId="7" fillId="0" borderId="12" xfId="0" applyFont="1" applyBorder="1" applyAlignment="1">
      <alignment horizontal="center"/>
    </xf>
    <xf numFmtId="164" fontId="7" fillId="0" borderId="2" xfId="0" applyFont="1" applyBorder="1" applyAlignment="1">
      <alignment/>
    </xf>
    <xf numFmtId="164" fontId="7" fillId="0" borderId="11" xfId="0" applyFont="1" applyBorder="1" applyAlignment="1">
      <alignment wrapText="1"/>
    </xf>
    <xf numFmtId="164" fontId="7" fillId="0" borderId="16" xfId="0" applyFont="1" applyBorder="1" applyAlignment="1">
      <alignment/>
    </xf>
    <xf numFmtId="164" fontId="7" fillId="0" borderId="17" xfId="0" applyFont="1" applyBorder="1" applyAlignment="1">
      <alignment/>
    </xf>
    <xf numFmtId="164" fontId="7" fillId="0" borderId="18" xfId="0" applyFont="1" applyBorder="1" applyAlignment="1">
      <alignment/>
    </xf>
    <xf numFmtId="164" fontId="7" fillId="0" borderId="11" xfId="0" applyFont="1" applyBorder="1" applyAlignment="1">
      <alignment horizontal="center"/>
    </xf>
    <xf numFmtId="164" fontId="4" fillId="0" borderId="19" xfId="0" applyFont="1" applyBorder="1" applyAlignment="1">
      <alignment/>
    </xf>
    <xf numFmtId="166" fontId="4" fillId="0" borderId="8" xfId="0" applyNumberFormat="1" applyFont="1" applyBorder="1" applyAlignment="1">
      <alignment/>
    </xf>
    <xf numFmtId="164" fontId="4" fillId="0" borderId="20" xfId="21" applyFont="1" applyBorder="1">
      <alignment/>
      <protection/>
    </xf>
    <xf numFmtId="164" fontId="4" fillId="0" borderId="8" xfId="0" applyFont="1" applyBorder="1" applyAlignment="1">
      <alignment/>
    </xf>
    <xf numFmtId="164" fontId="4" fillId="0" borderId="21" xfId="0" applyFont="1" applyBorder="1" applyAlignment="1">
      <alignment/>
    </xf>
    <xf numFmtId="164" fontId="4" fillId="0" borderId="22" xfId="0" applyFont="1" applyBorder="1" applyAlignment="1">
      <alignment/>
    </xf>
    <xf numFmtId="166" fontId="4" fillId="0" borderId="5" xfId="0" applyNumberFormat="1" applyFont="1" applyBorder="1" applyAlignment="1">
      <alignment/>
    </xf>
    <xf numFmtId="164" fontId="4" fillId="0" borderId="5" xfId="21" applyFont="1" applyBorder="1">
      <alignment/>
      <protection/>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6" fontId="4" fillId="0" borderId="7" xfId="0" applyNumberFormat="1" applyFont="1" applyBorder="1" applyAlignment="1">
      <alignment/>
    </xf>
    <xf numFmtId="164" fontId="4" fillId="0" borderId="23" xfId="0" applyFont="1" applyBorder="1" applyAlignment="1">
      <alignment/>
    </xf>
    <xf numFmtId="164" fontId="4" fillId="0" borderId="5" xfId="0" applyFont="1" applyBorder="1" applyAlignment="1">
      <alignment horizontal="right"/>
    </xf>
    <xf numFmtId="164" fontId="4" fillId="0" borderId="24" xfId="0" applyFont="1" applyBorder="1" applyAlignment="1">
      <alignment/>
    </xf>
    <xf numFmtId="166" fontId="4" fillId="0" borderId="17" xfId="0" applyNumberFormat="1" applyFont="1" applyBorder="1" applyAlignment="1">
      <alignment/>
    </xf>
    <xf numFmtId="164" fontId="4" fillId="0" borderId="17" xfId="0" applyFont="1" applyBorder="1" applyAlignment="1">
      <alignment/>
    </xf>
    <xf numFmtId="164" fontId="4" fillId="0" borderId="18" xfId="0" applyFont="1" applyBorder="1" applyAlignment="1">
      <alignment/>
    </xf>
    <xf numFmtId="164" fontId="1" fillId="0" borderId="25" xfId="0" applyFont="1" applyBorder="1" applyAlignment="1">
      <alignment/>
    </xf>
    <xf numFmtId="164" fontId="4" fillId="0" borderId="26" xfId="0" applyFont="1" applyBorder="1" applyAlignment="1">
      <alignment/>
    </xf>
    <xf numFmtId="164" fontId="4" fillId="0" borderId="12" xfId="0" applyFont="1" applyBorder="1" applyAlignment="1">
      <alignment/>
    </xf>
    <xf numFmtId="164" fontId="4" fillId="0" borderId="27" xfId="0" applyFont="1" applyBorder="1" applyAlignment="1">
      <alignment/>
    </xf>
    <xf numFmtId="164" fontId="4" fillId="0" borderId="28" xfId="0" applyFont="1" applyBorder="1" applyAlignment="1">
      <alignment/>
    </xf>
    <xf numFmtId="164" fontId="4" fillId="0" borderId="29" xfId="0" applyFont="1" applyBorder="1" applyAlignment="1">
      <alignment/>
    </xf>
    <xf numFmtId="164" fontId="0" fillId="0" borderId="30" xfId="0" applyFont="1" applyBorder="1" applyAlignment="1">
      <alignment vertical="top" wrapText="1"/>
    </xf>
    <xf numFmtId="164" fontId="8" fillId="0" borderId="31" xfId="0" applyFont="1" applyBorder="1" applyAlignment="1">
      <alignment/>
    </xf>
    <xf numFmtId="164" fontId="0" fillId="0" borderId="32" xfId="0" applyFont="1" applyBorder="1" applyAlignment="1">
      <alignment/>
    </xf>
    <xf numFmtId="164" fontId="0" fillId="0" borderId="33" xfId="0" applyFont="1" applyBorder="1" applyAlignment="1">
      <alignment/>
    </xf>
    <xf numFmtId="164" fontId="0" fillId="0" borderId="0" xfId="0" applyFont="1" applyAlignment="1">
      <alignment/>
    </xf>
    <xf numFmtId="164" fontId="0" fillId="0" borderId="3" xfId="0" applyFont="1" applyBorder="1" applyAlignment="1">
      <alignment/>
    </xf>
    <xf numFmtId="164" fontId="0" fillId="0" borderId="0" xfId="0" applyFont="1" applyAlignment="1">
      <alignment horizontal="right"/>
    </xf>
    <xf numFmtId="164" fontId="0" fillId="0" borderId="5" xfId="0" applyFont="1" applyBorder="1" applyAlignment="1">
      <alignment/>
    </xf>
    <xf numFmtId="164" fontId="0" fillId="0" borderId="6" xfId="0" applyFont="1" applyBorder="1" applyAlignment="1">
      <alignment/>
    </xf>
    <xf numFmtId="164" fontId="0" fillId="0" borderId="10" xfId="0" applyFont="1" applyBorder="1" applyAlignment="1">
      <alignment/>
    </xf>
    <xf numFmtId="164" fontId="9" fillId="0" borderId="0" xfId="22" applyFont="1">
      <alignment/>
      <protection/>
    </xf>
    <xf numFmtId="164" fontId="9" fillId="2" borderId="0" xfId="22" applyFont="1" applyFill="1">
      <alignment/>
      <protection/>
    </xf>
    <xf numFmtId="164" fontId="9" fillId="0" borderId="34" xfId="22" applyFont="1" applyBorder="1" applyAlignment="1">
      <alignment horizontal="right"/>
      <protection/>
    </xf>
    <xf numFmtId="167" fontId="10" fillId="3" borderId="35" xfId="22" applyNumberFormat="1" applyFont="1" applyFill="1" applyBorder="1" applyAlignment="1" applyProtection="1">
      <alignment horizontal="center"/>
      <protection locked="0"/>
    </xf>
    <xf numFmtId="168" fontId="9" fillId="0" borderId="32" xfId="22" applyNumberFormat="1" applyFont="1" applyBorder="1" applyAlignment="1">
      <alignment horizontal="center"/>
      <protection/>
    </xf>
    <xf numFmtId="164" fontId="11" fillId="0" borderId="32" xfId="22" applyFont="1" applyBorder="1">
      <alignment/>
      <protection/>
    </xf>
    <xf numFmtId="164" fontId="9" fillId="2" borderId="32" xfId="22" applyFont="1" applyFill="1" applyBorder="1" applyAlignment="1">
      <alignment horizontal="right"/>
      <protection/>
    </xf>
    <xf numFmtId="164" fontId="10" fillId="3" borderId="36" xfId="22" applyFont="1" applyFill="1" applyBorder="1" applyAlignment="1" applyProtection="1">
      <alignment horizontal="center"/>
      <protection locked="0"/>
    </xf>
    <xf numFmtId="164" fontId="11" fillId="4" borderId="37" xfId="22" applyFont="1" applyFill="1" applyBorder="1" applyAlignment="1">
      <alignment horizontal="right"/>
      <protection/>
    </xf>
    <xf numFmtId="164" fontId="10" fillId="4" borderId="36" xfId="22" applyFont="1" applyFill="1" applyBorder="1" applyAlignment="1" applyProtection="1">
      <alignment horizontal="center"/>
      <protection locked="0"/>
    </xf>
    <xf numFmtId="164" fontId="9" fillId="4" borderId="32" xfId="22" applyFont="1" applyFill="1" applyBorder="1" applyAlignment="1">
      <alignment horizontal="center"/>
      <protection/>
    </xf>
    <xf numFmtId="164" fontId="11" fillId="4" borderId="32" xfId="22" applyFont="1" applyFill="1" applyBorder="1" applyAlignment="1">
      <alignment horizontal="right"/>
      <protection/>
    </xf>
    <xf numFmtId="169" fontId="11" fillId="4" borderId="38" xfId="23" applyNumberFormat="1" applyFont="1" applyFill="1" applyBorder="1" applyAlignment="1" applyProtection="1">
      <alignment horizontal="center"/>
      <protection/>
    </xf>
    <xf numFmtId="164" fontId="9" fillId="5" borderId="20" xfId="22" applyFont="1" applyFill="1" applyBorder="1" applyAlignment="1">
      <alignment horizontal="right"/>
      <protection/>
    </xf>
    <xf numFmtId="164" fontId="10" fillId="5" borderId="28" xfId="22" applyFont="1" applyFill="1" applyBorder="1" applyAlignment="1" applyProtection="1">
      <alignment horizontal="left"/>
      <protection locked="0"/>
    </xf>
    <xf numFmtId="164" fontId="9" fillId="0" borderId="0" xfId="22" applyFont="1" applyAlignment="1">
      <alignment horizontal="center"/>
      <protection/>
    </xf>
    <xf numFmtId="164" fontId="11" fillId="2" borderId="0" xfId="22" applyFont="1" applyFill="1" applyAlignment="1">
      <alignment horizontal="center"/>
      <protection/>
    </xf>
    <xf numFmtId="164" fontId="9" fillId="2" borderId="0" xfId="22" applyFont="1" applyFill="1" applyAlignment="1">
      <alignment horizontal="right"/>
      <protection/>
    </xf>
    <xf numFmtId="170" fontId="10" fillId="3" borderId="39" xfId="22" applyNumberFormat="1" applyFont="1" applyFill="1" applyBorder="1" applyAlignment="1" applyProtection="1">
      <alignment horizontal="center"/>
      <protection locked="0"/>
    </xf>
    <xf numFmtId="164" fontId="11" fillId="4" borderId="20" xfId="22" applyFont="1" applyFill="1" applyBorder="1" applyAlignment="1">
      <alignment horizontal="right"/>
      <protection/>
    </xf>
    <xf numFmtId="164" fontId="11" fillId="4" borderId="0" xfId="22" applyFont="1" applyFill="1" applyAlignment="1">
      <alignment horizontal="center"/>
      <protection/>
    </xf>
    <xf numFmtId="164" fontId="11" fillId="4" borderId="0" xfId="22" applyFont="1" applyFill="1" applyAlignment="1">
      <alignment horizontal="right"/>
      <protection/>
    </xf>
    <xf numFmtId="169" fontId="11" fillId="4" borderId="40" xfId="22" applyNumberFormat="1" applyFont="1" applyFill="1" applyBorder="1" applyAlignment="1">
      <alignment horizontal="center"/>
      <protection/>
    </xf>
    <xf numFmtId="164" fontId="9" fillId="2" borderId="20" xfId="22" applyFont="1" applyFill="1" applyBorder="1" applyAlignment="1">
      <alignment horizontal="right"/>
      <protection/>
    </xf>
    <xf numFmtId="164" fontId="10" fillId="3" borderId="28" xfId="22" applyFont="1" applyFill="1" applyBorder="1" applyAlignment="1" applyProtection="1">
      <alignment horizontal="center"/>
      <protection locked="0"/>
    </xf>
    <xf numFmtId="167" fontId="9" fillId="0" borderId="0" xfId="22" applyNumberFormat="1" applyFont="1" applyAlignment="1">
      <alignment horizontal="center"/>
      <protection/>
    </xf>
    <xf numFmtId="164" fontId="9" fillId="2" borderId="0" xfId="22" applyFont="1" applyFill="1" applyAlignment="1">
      <alignment horizontal="center"/>
      <protection/>
    </xf>
    <xf numFmtId="167" fontId="9" fillId="0" borderId="40" xfId="22" applyNumberFormat="1" applyFont="1" applyBorder="1" applyAlignment="1">
      <alignment horizontal="center"/>
      <protection/>
    </xf>
    <xf numFmtId="165" fontId="11" fillId="4" borderId="0" xfId="23" applyFont="1" applyFill="1" applyBorder="1" applyAlignment="1" applyProtection="1">
      <alignment horizontal="center"/>
      <protection/>
    </xf>
    <xf numFmtId="172" fontId="11" fillId="4" borderId="40" xfId="22" applyNumberFormat="1" applyFont="1" applyFill="1" applyBorder="1" applyAlignment="1">
      <alignment horizontal="center"/>
      <protection/>
    </xf>
    <xf numFmtId="164" fontId="9" fillId="5" borderId="41" xfId="22" applyFont="1" applyFill="1" applyBorder="1" applyAlignment="1">
      <alignment horizontal="right"/>
      <protection/>
    </xf>
    <xf numFmtId="164" fontId="10" fillId="5" borderId="28" xfId="22" applyFont="1" applyFill="1" applyBorder="1" applyAlignment="1" applyProtection="1">
      <alignment horizontal="center"/>
      <protection locked="0"/>
    </xf>
    <xf numFmtId="164" fontId="9" fillId="0" borderId="28" xfId="22" applyFont="1" applyBorder="1" applyAlignment="1">
      <alignment horizontal="center"/>
      <protection/>
    </xf>
    <xf numFmtId="164" fontId="11" fillId="2" borderId="28" xfId="22" applyFont="1" applyFill="1" applyBorder="1" applyAlignment="1">
      <alignment horizontal="center"/>
      <protection/>
    </xf>
    <xf numFmtId="164" fontId="9" fillId="0" borderId="28" xfId="22" applyFont="1" applyBorder="1">
      <alignment/>
      <protection/>
    </xf>
    <xf numFmtId="164" fontId="11" fillId="2" borderId="39" xfId="22" applyFont="1" applyFill="1" applyBorder="1" applyAlignment="1">
      <alignment horizontal="right" vertical="top"/>
      <protection/>
    </xf>
    <xf numFmtId="164" fontId="11" fillId="4" borderId="0" xfId="23" applyNumberFormat="1" applyFont="1" applyFill="1" applyBorder="1" applyAlignment="1" applyProtection="1">
      <alignment horizontal="center"/>
      <protection/>
    </xf>
    <xf numFmtId="173" fontId="11" fillId="4" borderId="40" xfId="23" applyNumberFormat="1" applyFont="1" applyFill="1" applyBorder="1" applyAlignment="1" applyProtection="1">
      <alignment horizontal="center"/>
      <protection/>
    </xf>
    <xf numFmtId="164" fontId="11" fillId="4" borderId="41" xfId="22" applyFont="1" applyFill="1" applyBorder="1" applyAlignment="1">
      <alignment horizontal="right"/>
      <protection/>
    </xf>
    <xf numFmtId="165" fontId="11" fillId="4" borderId="28" xfId="23" applyFont="1" applyFill="1" applyBorder="1" applyAlignment="1" applyProtection="1">
      <alignment horizontal="center"/>
      <protection/>
    </xf>
    <xf numFmtId="164" fontId="11" fillId="4" borderId="28" xfId="22" applyFont="1" applyFill="1" applyBorder="1" applyAlignment="1">
      <alignment horizontal="right"/>
      <protection/>
    </xf>
    <xf numFmtId="173" fontId="11" fillId="4" borderId="39" xfId="23" applyNumberFormat="1" applyFont="1" applyFill="1" applyBorder="1" applyAlignment="1" applyProtection="1">
      <alignment horizontal="center"/>
      <protection/>
    </xf>
    <xf numFmtId="164" fontId="9" fillId="2" borderId="34" xfId="22" applyFont="1" applyFill="1" applyBorder="1" applyAlignment="1">
      <alignment horizontal="right"/>
      <protection/>
    </xf>
    <xf numFmtId="164" fontId="11" fillId="4" borderId="35" xfId="22" applyFont="1" applyFill="1" applyBorder="1" applyAlignment="1" applyProtection="1">
      <alignment horizontal="center"/>
      <protection locked="0"/>
    </xf>
    <xf numFmtId="164" fontId="9" fillId="0" borderId="32" xfId="22" applyFont="1" applyBorder="1" applyAlignment="1">
      <alignment horizontal="center"/>
      <protection/>
    </xf>
    <xf numFmtId="164" fontId="11" fillId="2" borderId="32" xfId="22" applyFont="1" applyFill="1" applyBorder="1">
      <alignment/>
      <protection/>
    </xf>
    <xf numFmtId="164" fontId="11" fillId="4" borderId="36" xfId="22" applyFont="1" applyFill="1" applyBorder="1" applyAlignment="1" applyProtection="1">
      <alignment horizontal="center"/>
      <protection locked="0"/>
    </xf>
    <xf numFmtId="164" fontId="9" fillId="2" borderId="41" xfId="22" applyFont="1" applyFill="1" applyBorder="1" applyAlignment="1">
      <alignment horizontal="right"/>
      <protection/>
    </xf>
    <xf numFmtId="166" fontId="9" fillId="3" borderId="28" xfId="22" applyNumberFormat="1" applyFont="1" applyFill="1" applyBorder="1" applyAlignment="1" applyProtection="1">
      <alignment horizontal="center"/>
      <protection locked="0"/>
    </xf>
    <xf numFmtId="166" fontId="9" fillId="0" borderId="28" xfId="22" applyNumberFormat="1" applyFont="1" applyBorder="1" applyAlignment="1">
      <alignment horizontal="center"/>
      <protection/>
    </xf>
    <xf numFmtId="164" fontId="9" fillId="0" borderId="28" xfId="22" applyFont="1" applyBorder="1" applyAlignment="1">
      <alignment horizontal="right"/>
      <protection/>
    </xf>
    <xf numFmtId="164" fontId="9" fillId="2" borderId="28" xfId="22" applyFont="1" applyFill="1" applyBorder="1" applyAlignment="1">
      <alignment horizontal="right"/>
      <protection/>
    </xf>
    <xf numFmtId="166" fontId="9" fillId="3" borderId="39" xfId="22" applyNumberFormat="1" applyFont="1" applyFill="1" applyBorder="1" applyAlignment="1" applyProtection="1">
      <alignment horizontal="center"/>
      <protection locked="0"/>
    </xf>
    <xf numFmtId="164" fontId="11" fillId="2" borderId="0" xfId="22" applyFont="1" applyFill="1">
      <alignment/>
      <protection/>
    </xf>
    <xf numFmtId="164" fontId="11" fillId="6" borderId="34" xfId="22" applyFont="1" applyFill="1" applyBorder="1" applyAlignment="1">
      <alignment horizontal="right"/>
      <protection/>
    </xf>
    <xf numFmtId="164" fontId="11" fillId="3" borderId="37" xfId="22" applyFont="1" applyFill="1" applyBorder="1">
      <alignment/>
      <protection/>
    </xf>
    <xf numFmtId="164" fontId="9" fillId="3" borderId="36" xfId="22" applyFont="1" applyFill="1" applyBorder="1">
      <alignment/>
      <protection/>
    </xf>
    <xf numFmtId="164" fontId="12" fillId="2" borderId="0" xfId="22" applyFont="1" applyFill="1">
      <alignment/>
      <protection/>
    </xf>
    <xf numFmtId="164" fontId="11" fillId="6" borderId="41" xfId="22" applyFont="1" applyFill="1" applyBorder="1">
      <alignment/>
      <protection/>
    </xf>
    <xf numFmtId="164" fontId="9" fillId="0" borderId="5" xfId="22" applyFont="1" applyBorder="1" applyAlignment="1">
      <alignment horizontal="center" wrapText="1"/>
      <protection/>
    </xf>
    <xf numFmtId="164" fontId="9" fillId="2" borderId="5" xfId="22" applyFont="1" applyFill="1" applyBorder="1" applyAlignment="1">
      <alignment horizontal="center" wrapText="1"/>
      <protection/>
    </xf>
    <xf numFmtId="164" fontId="9" fillId="2" borderId="8" xfId="22" applyFont="1" applyFill="1" applyBorder="1" applyAlignment="1">
      <alignment horizontal="center" wrapText="1"/>
      <protection/>
    </xf>
    <xf numFmtId="164" fontId="9" fillId="0" borderId="0" xfId="22" applyFont="1" applyAlignment="1">
      <alignment horizontal="center" wrapText="1"/>
      <protection/>
    </xf>
    <xf numFmtId="164" fontId="9" fillId="0" borderId="5" xfId="22" applyFont="1" applyBorder="1">
      <alignment/>
      <protection/>
    </xf>
    <xf numFmtId="166" fontId="9" fillId="0" borderId="5" xfId="22" applyNumberFormat="1" applyFont="1" applyBorder="1">
      <alignment/>
      <protection/>
    </xf>
    <xf numFmtId="170" fontId="9" fillId="0" borderId="5" xfId="22" applyNumberFormat="1" applyFont="1" applyBorder="1">
      <alignment/>
      <protection/>
    </xf>
    <xf numFmtId="169" fontId="9" fillId="2" borderId="5" xfId="22" applyNumberFormat="1" applyFont="1" applyFill="1" applyBorder="1" applyAlignment="1">
      <alignment horizontal="center"/>
      <protection/>
    </xf>
    <xf numFmtId="164" fontId="9" fillId="2" borderId="5" xfId="22" applyFont="1" applyFill="1" applyBorder="1" applyAlignment="1">
      <alignment horizontal="center"/>
      <protection/>
    </xf>
    <xf numFmtId="165" fontId="9" fillId="2" borderId="5" xfId="22" applyNumberFormat="1" applyFont="1" applyFill="1" applyBorder="1">
      <alignment/>
      <protection/>
    </xf>
    <xf numFmtId="164" fontId="9" fillId="2" borderId="41" xfId="22" applyFont="1" applyFill="1" applyBorder="1" applyAlignment="1">
      <alignment horizontal="center"/>
      <protection/>
    </xf>
    <xf numFmtId="164" fontId="9" fillId="2" borderId="39" xfId="22" applyFont="1" applyFill="1" applyBorder="1" applyAlignment="1">
      <alignment horizontal="center"/>
      <protection/>
    </xf>
    <xf numFmtId="173" fontId="9" fillId="0" borderId="5" xfId="22" applyNumberFormat="1" applyFont="1" applyBorder="1" applyAlignment="1">
      <alignment horizontal="center"/>
      <protection/>
    </xf>
    <xf numFmtId="164" fontId="11" fillId="0" borderId="0" xfId="22" applyFont="1" applyAlignment="1">
      <alignment horizontal="center"/>
      <protection/>
    </xf>
    <xf numFmtId="164" fontId="11" fillId="0" borderId="5" xfId="22" applyFont="1" applyBorder="1" applyAlignment="1">
      <alignment horizontal="center" wrapText="1"/>
      <protection/>
    </xf>
    <xf numFmtId="164" fontId="11" fillId="0" borderId="5" xfId="22" applyFont="1" applyBorder="1" applyAlignment="1">
      <alignment horizontal="center"/>
      <protection/>
    </xf>
    <xf numFmtId="166" fontId="9" fillId="0" borderId="0" xfId="22" applyNumberFormat="1" applyFont="1">
      <alignment/>
      <protection/>
    </xf>
    <xf numFmtId="170" fontId="10" fillId="0" borderId="7" xfId="22" applyNumberFormat="1" applyFont="1" applyBorder="1">
      <alignment/>
      <protection/>
    </xf>
    <xf numFmtId="164" fontId="10" fillId="0" borderId="37" xfId="22" applyFont="1" applyBorder="1" applyAlignment="1">
      <alignment horizontal="center"/>
      <protection/>
    </xf>
    <xf numFmtId="164" fontId="9" fillId="0" borderId="35" xfId="22" applyFont="1" applyBorder="1" applyAlignment="1">
      <alignment horizontal="center"/>
      <protection/>
    </xf>
    <xf numFmtId="164" fontId="10" fillId="0" borderId="36" xfId="22" applyFont="1" applyBorder="1" applyAlignment="1">
      <alignment horizontal="center"/>
      <protection/>
    </xf>
    <xf numFmtId="164" fontId="9" fillId="0" borderId="5" xfId="22" applyFont="1" applyBorder="1" applyAlignment="1">
      <alignment horizontal="center"/>
      <protection/>
    </xf>
    <xf numFmtId="170" fontId="10" fillId="0" borderId="42" xfId="22" applyNumberFormat="1" applyFont="1" applyBorder="1">
      <alignment/>
      <protection/>
    </xf>
    <xf numFmtId="164" fontId="9" fillId="7" borderId="0" xfId="22" applyFont="1" applyFill="1" applyAlignment="1">
      <alignment horizontal="center"/>
      <protection/>
    </xf>
    <xf numFmtId="164" fontId="9" fillId="7" borderId="0" xfId="22" applyFont="1" applyFill="1" applyBorder="1" applyAlignment="1">
      <alignment horizontal="center"/>
      <protection/>
    </xf>
    <xf numFmtId="169" fontId="9" fillId="0" borderId="0" xfId="23" applyNumberFormat="1" applyFont="1" applyFill="1" applyBorder="1" applyAlignment="1" applyProtection="1">
      <alignment horizontal="center"/>
      <protection/>
    </xf>
    <xf numFmtId="169" fontId="11" fillId="0" borderId="0" xfId="23" applyNumberFormat="1" applyFont="1" applyFill="1" applyBorder="1" applyAlignment="1" applyProtection="1">
      <alignment horizontal="center"/>
      <protection/>
    </xf>
    <xf numFmtId="173" fontId="11" fillId="0" borderId="0" xfId="22" applyNumberFormat="1" applyFont="1" applyAlignment="1">
      <alignment horizontal="center"/>
      <protection/>
    </xf>
  </cellXfs>
  <cellStyles count="10">
    <cellStyle name="Normal" xfId="0"/>
    <cellStyle name="Comma" xfId="15"/>
    <cellStyle name="Comma [0]" xfId="16"/>
    <cellStyle name="Currency" xfId="17"/>
    <cellStyle name="Currency [0]" xfId="18"/>
    <cellStyle name="Percent" xfId="19"/>
    <cellStyle name="Normal 2" xfId="20"/>
    <cellStyle name="Normal 3" xfId="21"/>
    <cellStyle name="Normal 4" xfId="22"/>
    <cellStyle name="Percent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27</xdr:col>
      <xdr:colOff>0</xdr:colOff>
      <xdr:row>3</xdr:row>
      <xdr:rowOff>9525</xdr:rowOff>
    </xdr:to>
    <xdr:sp>
      <xdr:nvSpPr>
        <xdr:cNvPr id="1" name="Text 1"/>
        <xdr:cNvSpPr>
          <a:spLocks/>
        </xdr:cNvSpPr>
      </xdr:nvSpPr>
      <xdr:spPr>
        <a:xfrm>
          <a:off x="0" y="0"/>
          <a:ext cx="7153275" cy="381000"/>
        </a:xfrm>
        <a:prstGeom prst="rect">
          <a:avLst/>
        </a:prstGeom>
        <a:solidFill>
          <a:srgbClr val="FFFFFF"/>
        </a:solidFill>
        <a:ln w="9360" cmpd="sng">
          <a:solidFill>
            <a:srgbClr val="000000"/>
          </a:solidFill>
          <a:headEnd type="none"/>
          <a:tailEnd type="none"/>
        </a:ln>
      </xdr:spPr>
      <xdr:txBody>
        <a:bodyPr vertOverflow="clip" wrap="square" lIns="27360" tIns="23040" rIns="27360" bIns="0"/>
        <a:p>
          <a:pPr algn="ctr">
            <a:defRPr/>
          </a:pPr>
          <a:r>
            <a:rPr lang="en-US" cap="none" sz="900" b="1" i="0" u="none" baseline="0">
              <a:solidFill>
                <a:srgbClr val="000000"/>
              </a:solidFill>
              <a:latin typeface="Arial"/>
              <a:ea typeface="Arial"/>
              <a:cs typeface="Arial"/>
            </a:rPr>
            <a:t>ALASKA DEPARTMENT OF FISH AND GAME- COMMERCIAL FISHERIES  DIVISION
</a:t>
          </a:r>
          <a:r>
            <a:rPr lang="en-US" cap="none" sz="900" b="1" i="1" u="none" baseline="0">
              <a:solidFill>
                <a:srgbClr val="000000"/>
              </a:solidFill>
              <a:latin typeface="Arial"/>
              <a:ea typeface="Arial"/>
              <a:cs typeface="Arial"/>
            </a:rPr>
            <a:t>MARK TAG AGE LAB: AGE DETERMINATION UNIT    </a:t>
          </a:r>
          <a:r>
            <a:rPr lang="en-US" cap="none" sz="900" b="1" i="0" u="none" baseline="0">
              <a:solidFill>
                <a:srgbClr val="000000"/>
              </a:solidFill>
              <a:latin typeface="Arial"/>
              <a:ea typeface="Arial"/>
              <a:cs typeface="Arial"/>
            </a:rPr>
            <a:t>PRECISION WORKSHEET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27</xdr:col>
      <xdr:colOff>0</xdr:colOff>
      <xdr:row>3</xdr:row>
      <xdr:rowOff>9525</xdr:rowOff>
    </xdr:to>
    <xdr:sp>
      <xdr:nvSpPr>
        <xdr:cNvPr id="1" name="Text 1"/>
        <xdr:cNvSpPr>
          <a:spLocks/>
        </xdr:cNvSpPr>
      </xdr:nvSpPr>
      <xdr:spPr>
        <a:xfrm>
          <a:off x="0" y="0"/>
          <a:ext cx="7153275" cy="381000"/>
        </a:xfrm>
        <a:prstGeom prst="rect">
          <a:avLst/>
        </a:prstGeom>
        <a:solidFill>
          <a:srgbClr val="FFFFFF"/>
        </a:solidFill>
        <a:ln w="9360" cmpd="sng">
          <a:solidFill>
            <a:srgbClr val="000000"/>
          </a:solidFill>
          <a:headEnd type="none"/>
          <a:tailEnd type="none"/>
        </a:ln>
      </xdr:spPr>
      <xdr:txBody>
        <a:bodyPr vertOverflow="clip" wrap="square" lIns="27360" tIns="23040" rIns="27360" bIns="0"/>
        <a:p>
          <a:pPr algn="ctr">
            <a:defRPr/>
          </a:pPr>
          <a:r>
            <a:rPr lang="en-US" cap="none" sz="900" b="1" i="0" u="none" baseline="0">
              <a:solidFill>
                <a:srgbClr val="000000"/>
              </a:solidFill>
              <a:latin typeface="Arial"/>
              <a:ea typeface="Arial"/>
              <a:cs typeface="Arial"/>
            </a:rPr>
            <a:t>ALASKA DEPARTMENT OF FISH AND GAME- COMMERCIAL FISHERIES  DIVISION
</a:t>
          </a:r>
          <a:r>
            <a:rPr lang="en-US" cap="none" sz="900" b="1" i="1" u="none" baseline="0">
              <a:solidFill>
                <a:srgbClr val="000000"/>
              </a:solidFill>
              <a:latin typeface="Arial"/>
              <a:ea typeface="Arial"/>
              <a:cs typeface="Arial"/>
            </a:rPr>
            <a:t>MARK TAG AGE LAB: AGE DETERMINATION UNIT    </a:t>
          </a:r>
          <a:r>
            <a:rPr lang="en-US" cap="none" sz="900" b="1" i="0" u="none" baseline="0">
              <a:solidFill>
                <a:srgbClr val="000000"/>
              </a:solidFill>
              <a:latin typeface="Arial"/>
              <a:ea typeface="Arial"/>
              <a:cs typeface="Arial"/>
            </a:rPr>
            <a:t>PRECISION WORKSHEET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27</xdr:col>
      <xdr:colOff>0</xdr:colOff>
      <xdr:row>3</xdr:row>
      <xdr:rowOff>9525</xdr:rowOff>
    </xdr:to>
    <xdr:sp>
      <xdr:nvSpPr>
        <xdr:cNvPr id="1" name="Text 1"/>
        <xdr:cNvSpPr>
          <a:spLocks/>
        </xdr:cNvSpPr>
      </xdr:nvSpPr>
      <xdr:spPr>
        <a:xfrm>
          <a:off x="0" y="0"/>
          <a:ext cx="7153275" cy="381000"/>
        </a:xfrm>
        <a:prstGeom prst="rect">
          <a:avLst/>
        </a:prstGeom>
        <a:solidFill>
          <a:srgbClr val="FFFFFF"/>
        </a:solidFill>
        <a:ln w="9360" cmpd="sng">
          <a:solidFill>
            <a:srgbClr val="000000"/>
          </a:solidFill>
          <a:headEnd type="none"/>
          <a:tailEnd type="none"/>
        </a:ln>
      </xdr:spPr>
      <xdr:txBody>
        <a:bodyPr vertOverflow="clip" wrap="square" lIns="27360" tIns="23040" rIns="27360" bIns="0"/>
        <a:p>
          <a:pPr algn="ctr">
            <a:defRPr/>
          </a:pPr>
          <a:r>
            <a:rPr lang="en-US" cap="none" sz="900" b="1" i="0" u="none" baseline="0">
              <a:solidFill>
                <a:srgbClr val="000000"/>
              </a:solidFill>
              <a:latin typeface="Arial"/>
              <a:ea typeface="Arial"/>
              <a:cs typeface="Arial"/>
            </a:rPr>
            <a:t>ALASKA DEPARTMENT OF FISH AND GAME- COMMERCIAL FISHERIES  DIVISION
</a:t>
          </a:r>
          <a:r>
            <a:rPr lang="en-US" cap="none" sz="900" b="1" i="1" u="none" baseline="0">
              <a:solidFill>
                <a:srgbClr val="000000"/>
              </a:solidFill>
              <a:latin typeface="Arial"/>
              <a:ea typeface="Arial"/>
              <a:cs typeface="Arial"/>
            </a:rPr>
            <a:t>MARK TAG AGE LAB: AGE DETERMINATION UNIT    </a:t>
          </a:r>
          <a:r>
            <a:rPr lang="en-US" cap="none" sz="900" b="1" i="0" u="none" baseline="0">
              <a:solidFill>
                <a:srgbClr val="000000"/>
              </a:solidFill>
              <a:latin typeface="Arial"/>
              <a:ea typeface="Arial"/>
              <a:cs typeface="Arial"/>
            </a:rPr>
            <a:t>PRECISION WORKSHEET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27</xdr:col>
      <xdr:colOff>0</xdr:colOff>
      <xdr:row>3</xdr:row>
      <xdr:rowOff>9525</xdr:rowOff>
    </xdr:to>
    <xdr:sp>
      <xdr:nvSpPr>
        <xdr:cNvPr id="1" name="Text 1"/>
        <xdr:cNvSpPr>
          <a:spLocks/>
        </xdr:cNvSpPr>
      </xdr:nvSpPr>
      <xdr:spPr>
        <a:xfrm>
          <a:off x="0" y="0"/>
          <a:ext cx="7153275" cy="381000"/>
        </a:xfrm>
        <a:prstGeom prst="rect">
          <a:avLst/>
        </a:prstGeom>
        <a:solidFill>
          <a:srgbClr val="FFFFFF"/>
        </a:solidFill>
        <a:ln w="9360" cmpd="sng">
          <a:solidFill>
            <a:srgbClr val="000000"/>
          </a:solidFill>
          <a:headEnd type="none"/>
          <a:tailEnd type="none"/>
        </a:ln>
      </xdr:spPr>
      <xdr:txBody>
        <a:bodyPr vertOverflow="clip" wrap="square" lIns="27360" tIns="23040" rIns="27360" bIns="0"/>
        <a:p>
          <a:pPr algn="ctr">
            <a:defRPr/>
          </a:pPr>
          <a:r>
            <a:rPr lang="en-US" cap="none" sz="900" b="1" i="0" u="none" baseline="0">
              <a:solidFill>
                <a:srgbClr val="000000"/>
              </a:solidFill>
              <a:latin typeface="Arial"/>
              <a:ea typeface="Arial"/>
              <a:cs typeface="Arial"/>
            </a:rPr>
            <a:t>ALASKA DEPARTMENT OF FISH AND GAME- COMMERCIAL FISHERIES  DIVISION
</a:t>
          </a:r>
          <a:r>
            <a:rPr lang="en-US" cap="none" sz="900" b="1" i="1" u="none" baseline="0">
              <a:solidFill>
                <a:srgbClr val="000000"/>
              </a:solidFill>
              <a:latin typeface="Arial"/>
              <a:ea typeface="Arial"/>
              <a:cs typeface="Arial"/>
            </a:rPr>
            <a:t>MARK TAG AGE LAB: AGE DETERMINATION UNIT    </a:t>
          </a:r>
          <a:r>
            <a:rPr lang="en-US" cap="none" sz="900" b="1" i="0" u="none" baseline="0">
              <a:solidFill>
                <a:srgbClr val="000000"/>
              </a:solidFill>
              <a:latin typeface="Arial"/>
              <a:ea typeface="Arial"/>
              <a:cs typeface="Arial"/>
            </a:rPr>
            <a:t>PRECISION WORKSHEET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27</xdr:col>
      <xdr:colOff>0</xdr:colOff>
      <xdr:row>3</xdr:row>
      <xdr:rowOff>9525</xdr:rowOff>
    </xdr:to>
    <xdr:sp>
      <xdr:nvSpPr>
        <xdr:cNvPr id="1" name="Text 1"/>
        <xdr:cNvSpPr>
          <a:spLocks/>
        </xdr:cNvSpPr>
      </xdr:nvSpPr>
      <xdr:spPr>
        <a:xfrm>
          <a:off x="0" y="0"/>
          <a:ext cx="7153275" cy="381000"/>
        </a:xfrm>
        <a:prstGeom prst="rect">
          <a:avLst/>
        </a:prstGeom>
        <a:solidFill>
          <a:srgbClr val="FFFFFF"/>
        </a:solidFill>
        <a:ln w="9360" cmpd="sng">
          <a:solidFill>
            <a:srgbClr val="000000"/>
          </a:solidFill>
          <a:headEnd type="none"/>
          <a:tailEnd type="none"/>
        </a:ln>
      </xdr:spPr>
      <xdr:txBody>
        <a:bodyPr vertOverflow="clip" wrap="square" lIns="27360" tIns="23040" rIns="27360" bIns="0"/>
        <a:p>
          <a:pPr algn="ctr">
            <a:defRPr/>
          </a:pPr>
          <a:r>
            <a:rPr lang="en-US" cap="none" sz="900" b="1" i="0" u="none" baseline="0">
              <a:solidFill>
                <a:srgbClr val="000000"/>
              </a:solidFill>
              <a:latin typeface="Arial"/>
              <a:ea typeface="Arial"/>
              <a:cs typeface="Arial"/>
            </a:rPr>
            <a:t>ALASKA DEPARTMENT OF FISH AND GAME- COMMERCIAL FISHERIES  DIVISION
</a:t>
          </a:r>
          <a:r>
            <a:rPr lang="en-US" cap="none" sz="900" b="1" i="1" u="none" baseline="0">
              <a:solidFill>
                <a:srgbClr val="000000"/>
              </a:solidFill>
              <a:latin typeface="Arial"/>
              <a:ea typeface="Arial"/>
              <a:cs typeface="Arial"/>
            </a:rPr>
            <a:t>MARK TAG AGE LAB: AGE DETERMINATION UNIT    </a:t>
          </a:r>
          <a:r>
            <a:rPr lang="en-US" cap="none" sz="900" b="1" i="0" u="none" baseline="0">
              <a:solidFill>
                <a:srgbClr val="000000"/>
              </a:solidFill>
              <a:latin typeface="Arial"/>
              <a:ea typeface="Arial"/>
              <a:cs typeface="Arial"/>
            </a:rPr>
            <a:t>PRECISION WORKSHEET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0</xdr:row>
      <xdr:rowOff>0</xdr:rowOff>
    </xdr:from>
    <xdr:to>
      <xdr:col>27</xdr:col>
      <xdr:colOff>0</xdr:colOff>
      <xdr:row>3</xdr:row>
      <xdr:rowOff>9525</xdr:rowOff>
    </xdr:to>
    <xdr:sp>
      <xdr:nvSpPr>
        <xdr:cNvPr id="1" name="Text 1"/>
        <xdr:cNvSpPr>
          <a:spLocks/>
        </xdr:cNvSpPr>
      </xdr:nvSpPr>
      <xdr:spPr>
        <a:xfrm>
          <a:off x="0" y="0"/>
          <a:ext cx="7153275" cy="381000"/>
        </a:xfrm>
        <a:prstGeom prst="rect">
          <a:avLst/>
        </a:prstGeom>
        <a:solidFill>
          <a:srgbClr val="FFFFFF"/>
        </a:solidFill>
        <a:ln w="9360" cmpd="sng">
          <a:solidFill>
            <a:srgbClr val="000000"/>
          </a:solidFill>
          <a:headEnd type="none"/>
          <a:tailEnd type="none"/>
        </a:ln>
      </xdr:spPr>
      <xdr:txBody>
        <a:bodyPr vertOverflow="clip" wrap="square" lIns="27360" tIns="23040" rIns="27360" bIns="0"/>
        <a:p>
          <a:pPr algn="ctr">
            <a:defRPr/>
          </a:pPr>
          <a:r>
            <a:rPr lang="en-US" cap="none" sz="900" b="1" i="0" u="none" baseline="0">
              <a:solidFill>
                <a:srgbClr val="000000"/>
              </a:solidFill>
              <a:latin typeface="Arial"/>
              <a:ea typeface="Arial"/>
              <a:cs typeface="Arial"/>
            </a:rPr>
            <a:t>ALASKA DEPARTMENT OF FISH AND GAME- COMMERCIAL FISHERIES  DIVISION
</a:t>
          </a:r>
          <a:r>
            <a:rPr lang="en-US" cap="none" sz="900" b="1" i="1" u="none" baseline="0">
              <a:solidFill>
                <a:srgbClr val="000000"/>
              </a:solidFill>
              <a:latin typeface="Arial"/>
              <a:ea typeface="Arial"/>
              <a:cs typeface="Arial"/>
            </a:rPr>
            <a:t>MARK TAG AGE LAB: AGE DETERMINATION UNIT    </a:t>
          </a:r>
          <a:r>
            <a:rPr lang="en-US" cap="none" sz="900" b="1" i="0" u="none" baseline="0">
              <a:solidFill>
                <a:srgbClr val="000000"/>
              </a:solidFill>
              <a:latin typeface="Arial"/>
              <a:ea typeface="Arial"/>
              <a:cs typeface="Arial"/>
            </a:rPr>
            <a:t>PRECISION WORKSHEET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mbo\adu\LAB%20OPERATIONS%20-%20authorized%20access%20only\GROUNDFISH\1-INVENTORY_all%20groundfish\2-AegIS%20INVOICES\SIR1_14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hlherter\Local%20Settings\Temporary%20Internet%20Files\OLK608\SitkaInv%203-11-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_LAB%20OPERATIONS%20-%20authorized%20access%20only\GROUNDFISH\3-QUALITY%20CONTROL_all%20groundfish\99_XPTSHEE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U_Invoice"/>
      <sheetName val="LookUp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ADU_Invoice SEA"/>
      <sheetName val="LookUp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95S143km"/>
      <sheetName val="98LC1_145RY"/>
      <sheetName val="98LC547_145RY"/>
      <sheetName val="98LC547_110RY"/>
      <sheetName val="98LC548_147RY"/>
      <sheetName val="97LC348_145RY"/>
      <sheetName val="97PW01_270CM"/>
      <sheetName val="97PW32_270CM"/>
      <sheetName val="97PW33_270CM"/>
      <sheetName val="97PW34_270CM"/>
      <sheetName val="97PW35_270CM"/>
      <sheetName val="97PW36_270CM"/>
      <sheetName val="97PW37_270CM"/>
      <sheetName val="97PW38_270CM"/>
      <sheetName val="97PW39_110CM"/>
      <sheetName val="97PW39_270CM"/>
      <sheetName val="97PW40_270CM"/>
      <sheetName val="97PW41_110CM"/>
      <sheetName val="97PW41_270CM"/>
      <sheetName val="97PW42_110CM"/>
      <sheetName val="97PW42_270CM"/>
      <sheetName val="97PW43_270CM"/>
      <sheetName val="97PW44_270CM"/>
      <sheetName val="97PW45_270CM"/>
      <sheetName val="97PW46_270CM"/>
      <sheetName val="97PW47_270CM"/>
      <sheetName val="97PW48_270CM"/>
      <sheetName val="97PW49_270CM"/>
      <sheetName val="97PW50_270CM"/>
      <sheetName val="97PW51_270CM"/>
      <sheetName val="97PW52_270CM"/>
      <sheetName val="97PW55_110CM"/>
      <sheetName val="97PW55_270CM"/>
      <sheetName val="97PW56_270CM"/>
      <sheetName val="97PW57_270CM"/>
      <sheetName val="97PW58_270CM"/>
      <sheetName val="97PW59_270CM"/>
      <sheetName val="97PW60_270CM"/>
      <sheetName val="97PW61_270CM"/>
      <sheetName val="97PW62_270CM"/>
      <sheetName val="97PW63_270CM"/>
      <sheetName val="97PW64_270CM"/>
      <sheetName val="97PW65_270CM"/>
      <sheetName val="97PW66_270CM"/>
      <sheetName val="97PW67_110CM"/>
      <sheetName val="97PW67_270CM"/>
      <sheetName val="97PW68_110CM"/>
      <sheetName val="97PW68_270CM"/>
      <sheetName val="97PW69_110CM"/>
      <sheetName val="97PW69_270CM"/>
      <sheetName val="97PW70_110CM"/>
      <sheetName val="97PW70_270CM"/>
      <sheetName val="97PW71_270CM"/>
      <sheetName val="97PW72_270CM"/>
      <sheetName val="97PW73_110CM"/>
      <sheetName val="97PW73_270CM"/>
      <sheetName val="97PW74_270CM"/>
      <sheetName val="97PW75_110CM"/>
      <sheetName val="97PW75_270CM"/>
      <sheetName val="97PW76_110CM"/>
      <sheetName val="97PW76_270CM"/>
      <sheetName val="97PW77_110CM"/>
      <sheetName val="97PW77_270CM"/>
      <sheetName val="97PW78_110CM"/>
      <sheetName val="97PW78_270CM"/>
      <sheetName val="97PW79_110CM"/>
      <sheetName val="97PW79_270CM"/>
      <sheetName val="97PW80_110CM"/>
      <sheetName val="97PW80_270CM"/>
      <sheetName val="97PW81_270CM"/>
      <sheetName val="97PW82_270CM"/>
      <sheetName val="97PW83_110CM"/>
      <sheetName val="97PW83_270CM"/>
      <sheetName val="97PW84_270CM"/>
      <sheetName val="97PW85_270CM"/>
      <sheetName val="97PW87_110CM"/>
      <sheetName val="97PW87_270CM"/>
      <sheetName val="97PW88_110CM"/>
      <sheetName val="97PW88_270CM"/>
      <sheetName val="97PW91_110CM"/>
      <sheetName val="97PW91_270CM"/>
      <sheetName val="97PW92_110CM"/>
      <sheetName val="97PW92_270CM"/>
      <sheetName val="97PW93_110CM"/>
      <sheetName val="97PW93_270CM"/>
      <sheetName val="97PW94_110CM"/>
      <sheetName val="97PW94_270CM"/>
      <sheetName val="97PW95_110CM"/>
      <sheetName val="97PW95_270CM"/>
      <sheetName val="97PW96_110CM"/>
      <sheetName val="97PW96_270CM"/>
      <sheetName val="97PW97_110CM"/>
      <sheetName val="97PW99_110CM"/>
      <sheetName val="97PW99_270CM"/>
      <sheetName val="97PW100_270CM"/>
      <sheetName val="97PW101_110CM"/>
      <sheetName val="97PW101_270CM"/>
      <sheetName val="97PW104_110CM"/>
      <sheetName val="97PW104_270CM"/>
      <sheetName val="97PW105_110CM"/>
      <sheetName val="97PW105_270CM"/>
      <sheetName val="97PW106_110CM"/>
      <sheetName val="97PW110_270CM"/>
      <sheetName val="97PW111_270CM"/>
      <sheetName val="97PW113_270CM"/>
      <sheetName val="97PW114_270CM"/>
      <sheetName val="97PW115_110CM"/>
      <sheetName val="97PW116_110CM"/>
      <sheetName val="97PW116_270CM"/>
      <sheetName val="97PW117_270CM"/>
      <sheetName val="97PW118_110CM"/>
      <sheetName val="97PW118_270CM"/>
      <sheetName val="93CI11_110CM"/>
      <sheetName val="93CI12_110CM"/>
      <sheetName val="93CI42_110CM"/>
      <sheetName val="93CI44_110CM"/>
      <sheetName val="93CI47_110CM"/>
      <sheetName val="93CI48_110CM"/>
      <sheetName val="93CI50_110CM"/>
      <sheetName val="93CI53_110CM"/>
      <sheetName val="93CI54_110CM"/>
      <sheetName val="93CI55_110CM"/>
      <sheetName val="93PW69_110RY"/>
      <sheetName val="97LC379_145RY"/>
      <sheetName val="98LC63_145JB"/>
      <sheetName val="98LC64_145JB"/>
      <sheetName val="98LC65_145JB"/>
      <sheetName val="98LC66_145JB"/>
      <sheetName val="98LC66_147JB"/>
      <sheetName val="98LC83_145JB"/>
      <sheetName val="98LC82_145JB"/>
      <sheetName val="98LC1_145RYKM"/>
      <sheetName val="98LC547_145RYKM"/>
      <sheetName val="98LC548_145RYKM"/>
      <sheetName val="98LC548_147RYKM "/>
      <sheetName val="98LC548_110 RYKM "/>
      <sheetName val="97LC357_145ABKM"/>
      <sheetName val="97LC357_147ABKM"/>
      <sheetName val="98PW10_270WD"/>
      <sheetName val="98PW11_270WD"/>
      <sheetName val="98PW12_270WD"/>
      <sheetName val="98PW30_110WD"/>
      <sheetName val="98PW35_110WD"/>
      <sheetName val="97LC354_145CJMKM"/>
      <sheetName val="98PW37_110WD"/>
      <sheetName val="98PW38_110WD"/>
      <sheetName val="98PW39_110WD"/>
      <sheetName val="98JC240_130RY"/>
      <sheetName val="98JC232_130RY"/>
      <sheetName val="97LC40_130RY"/>
      <sheetName val="97LC387_145RY"/>
      <sheetName val="97LC386_145RY"/>
      <sheetName val="99LC4_130RY"/>
      <sheetName val="99LC16_130RY"/>
      <sheetName val="99LC45_130RY"/>
      <sheetName val="99LC4_145RY"/>
      <sheetName val="97LC351_145RY"/>
      <sheetName val="98LC84_145JBRY"/>
      <sheetName val="97LC367_145RY"/>
      <sheetName val="93CI41_110CMKM"/>
      <sheetName val="93CI 42_110CJM"/>
      <sheetName val="95CI 22_270WD"/>
      <sheetName val="95CI 23_270WD"/>
      <sheetName val="97LC359_145RY"/>
      <sheetName val="97LC350_145RY"/>
      <sheetName val="97LC46_147RY"/>
      <sheetName val="98LC65_130RY"/>
      <sheetName val="95CI 25_154WD"/>
      <sheetName val="95CI 25_110WD"/>
      <sheetName val="95CI 24_110WD"/>
      <sheetName val="95CI 26_110WD"/>
      <sheetName val="95CI 24_270WD"/>
      <sheetName val="95CI 27_110WD"/>
      <sheetName val="95CI 27_270WD"/>
      <sheetName val="95CI 28_270WD"/>
      <sheetName val="98JC156 (2nd PT)_130RY"/>
      <sheetName val="99LC45 (2nd PT)_130RY"/>
      <sheetName val="98JC240 (2nd PT)_130RY"/>
      <sheetName val="99LC4 (2ndPT)_130RY"/>
      <sheetName val="99LC16 (2nd PT)_130RY"/>
      <sheetName val="95CI 29_110WD"/>
      <sheetName val="95CI 29_270WD"/>
      <sheetName val="95CI 30_110WD"/>
      <sheetName val="95CI 30_270WD"/>
      <sheetName val="98PW1_270WD"/>
      <sheetName val="98PW2_270WD"/>
      <sheetName val="98PW3_270WD"/>
      <sheetName val="98PW4_270WD"/>
      <sheetName val="98PW5_270WD"/>
      <sheetName val="98PW6_270WD "/>
      <sheetName val="98PW7_270WD"/>
      <sheetName val="98PW8_270WD "/>
      <sheetName val="98PW9_270WD"/>
      <sheetName val="95CI 62_110WD"/>
      <sheetName val="95CI 60_110WD"/>
      <sheetName val="95CI 65_110WD"/>
      <sheetName val="95CI 69_110WD"/>
      <sheetName val="95CI 75_110WD"/>
      <sheetName val="95CI 77_110WD"/>
      <sheetName val="95CI 76_110WD"/>
      <sheetName val="95CI 59_110WD"/>
      <sheetName val="89CI 7_270WD"/>
      <sheetName val="98CI34_110WD"/>
      <sheetName val="98CI34_270WD"/>
      <sheetName val="98CI 14_110WD"/>
      <sheetName val="98CI 37_110WD"/>
      <sheetName val="98CI 37_270WD"/>
      <sheetName val="98CI 32_110WD"/>
      <sheetName val="98CI 32_270WD"/>
      <sheetName val="SPECIES_CODES"/>
    </sheetNames>
    <sheetDataSet>
      <sheetData sheetId="209">
        <row r="2">
          <cell r="A2">
            <v>100</v>
          </cell>
          <cell r="B2" t="str">
            <v>Groundfish, Gen. </v>
          </cell>
        </row>
        <row r="3">
          <cell r="A3">
            <v>110</v>
          </cell>
          <cell r="B3" t="str">
            <v>Pacific Cod </v>
          </cell>
        </row>
        <row r="4">
          <cell r="A4">
            <v>120</v>
          </cell>
          <cell r="B4" t="str">
            <v>Flounder, Gen. </v>
          </cell>
        </row>
        <row r="5">
          <cell r="A5">
            <v>121</v>
          </cell>
          <cell r="B5" t="str">
            <v>Arrowtooth flounder</v>
          </cell>
        </row>
        <row r="6">
          <cell r="A6">
            <v>122</v>
          </cell>
          <cell r="B6" t="str">
            <v>Flathead Sole</v>
          </cell>
        </row>
        <row r="7">
          <cell r="A7">
            <v>123</v>
          </cell>
          <cell r="B7" t="str">
            <v>Rock Sole</v>
          </cell>
        </row>
        <row r="8">
          <cell r="A8">
            <v>124</v>
          </cell>
          <cell r="B8" t="str">
            <v>Dover Sole</v>
          </cell>
        </row>
        <row r="9">
          <cell r="A9">
            <v>125</v>
          </cell>
          <cell r="B9" t="str">
            <v>Rex Sole</v>
          </cell>
        </row>
        <row r="10">
          <cell r="A10">
            <v>126</v>
          </cell>
          <cell r="B10" t="str">
            <v>Butter Sole</v>
          </cell>
        </row>
        <row r="11">
          <cell r="A11">
            <v>127</v>
          </cell>
          <cell r="B11" t="str">
            <v>Yellowfin Sole</v>
          </cell>
        </row>
        <row r="12">
          <cell r="A12">
            <v>128</v>
          </cell>
          <cell r="B12" t="str">
            <v>English Sole</v>
          </cell>
        </row>
        <row r="13">
          <cell r="A13">
            <v>129</v>
          </cell>
          <cell r="B13" t="str">
            <v>Starry flounder</v>
          </cell>
        </row>
        <row r="14">
          <cell r="A14">
            <v>130</v>
          </cell>
          <cell r="B14" t="str">
            <v>Lingcod </v>
          </cell>
        </row>
        <row r="15">
          <cell r="A15">
            <v>131</v>
          </cell>
          <cell r="B15" t="str">
            <v>Petrale Sole</v>
          </cell>
        </row>
        <row r="16">
          <cell r="A16">
            <v>132</v>
          </cell>
          <cell r="B16" t="str">
            <v>Sand Sole</v>
          </cell>
        </row>
        <row r="17">
          <cell r="A17">
            <v>133</v>
          </cell>
          <cell r="B17" t="str">
            <v>Ak.Plaice </v>
          </cell>
        </row>
        <row r="18">
          <cell r="A18">
            <v>134</v>
          </cell>
          <cell r="B18" t="str">
            <v>Greenland turbot </v>
          </cell>
        </row>
        <row r="19">
          <cell r="A19">
            <v>135</v>
          </cell>
          <cell r="B19" t="str">
            <v>Greenstripe Rockfish</v>
          </cell>
        </row>
        <row r="20">
          <cell r="A20">
            <v>136</v>
          </cell>
          <cell r="B20" t="str">
            <v>Northern Rockfish</v>
          </cell>
        </row>
        <row r="21">
          <cell r="A21">
            <v>137</v>
          </cell>
          <cell r="B21" t="str">
            <v>Bocaccio Rockfish</v>
          </cell>
        </row>
        <row r="22">
          <cell r="A22">
            <v>138</v>
          </cell>
          <cell r="B22" t="str">
            <v>Copper Rockfish</v>
          </cell>
        </row>
        <row r="23">
          <cell r="A23">
            <v>139</v>
          </cell>
          <cell r="B23" t="str">
            <v>Other Rockfish</v>
          </cell>
        </row>
        <row r="24">
          <cell r="A24">
            <v>140</v>
          </cell>
          <cell r="B24" t="str">
            <v>Red Rockfish</v>
          </cell>
        </row>
        <row r="25">
          <cell r="A25">
            <v>141</v>
          </cell>
          <cell r="B25" t="str">
            <v>P.Ocean Perch  </v>
          </cell>
        </row>
        <row r="26">
          <cell r="A26">
            <v>142</v>
          </cell>
          <cell r="B26" t="str">
            <v>Black Rockfish</v>
          </cell>
        </row>
        <row r="27">
          <cell r="A27">
            <v>143</v>
          </cell>
          <cell r="B27" t="str">
            <v>Thornyhead Rockfish</v>
          </cell>
        </row>
        <row r="28">
          <cell r="A28">
            <v>144</v>
          </cell>
          <cell r="B28" t="str">
            <v>Unspec. Slope Rockfish</v>
          </cell>
        </row>
        <row r="29">
          <cell r="A29">
            <v>145</v>
          </cell>
          <cell r="B29" t="str">
            <v>Yelloweye Rockfish</v>
          </cell>
        </row>
        <row r="30">
          <cell r="A30">
            <v>146</v>
          </cell>
          <cell r="B30" t="str">
            <v>Canary Rockfish</v>
          </cell>
        </row>
        <row r="31">
          <cell r="A31">
            <v>147</v>
          </cell>
          <cell r="B31" t="str">
            <v>Quillback Rockfish</v>
          </cell>
        </row>
        <row r="32">
          <cell r="A32">
            <v>148</v>
          </cell>
          <cell r="B32" t="str">
            <v>Tiger Rockfish</v>
          </cell>
        </row>
        <row r="33">
          <cell r="A33">
            <v>149</v>
          </cell>
          <cell r="B33" t="str">
            <v>China Rockfish</v>
          </cell>
        </row>
        <row r="34">
          <cell r="A34">
            <v>150</v>
          </cell>
          <cell r="B34" t="str">
            <v>Rosethorn Rockfish</v>
          </cell>
        </row>
        <row r="35">
          <cell r="A35">
            <v>151</v>
          </cell>
          <cell r="B35" t="str">
            <v>Rougheye Rockfish</v>
          </cell>
        </row>
        <row r="36">
          <cell r="A36">
            <v>152</v>
          </cell>
          <cell r="B36" t="str">
            <v>Shortraker Rockfish</v>
          </cell>
        </row>
        <row r="37">
          <cell r="A37">
            <v>153</v>
          </cell>
          <cell r="B37" t="str">
            <v>Redbanded Rockfish</v>
          </cell>
        </row>
        <row r="38">
          <cell r="A38">
            <v>154</v>
          </cell>
          <cell r="B38" t="str">
            <v>Dusky Rockfish</v>
          </cell>
        </row>
        <row r="39">
          <cell r="A39">
            <v>155</v>
          </cell>
          <cell r="B39" t="str">
            <v>Yellowtail Rockfish</v>
          </cell>
        </row>
        <row r="40">
          <cell r="A40">
            <v>156</v>
          </cell>
          <cell r="B40" t="str">
            <v>Widow Rockfish</v>
          </cell>
        </row>
        <row r="41">
          <cell r="A41">
            <v>157</v>
          </cell>
          <cell r="B41" t="str">
            <v>Silvergray Rockfish</v>
          </cell>
        </row>
        <row r="42">
          <cell r="A42">
            <v>158</v>
          </cell>
          <cell r="B42" t="str">
            <v>Redstripe Rockfish</v>
          </cell>
        </row>
        <row r="43">
          <cell r="A43">
            <v>159</v>
          </cell>
          <cell r="B43" t="str">
            <v>Darkblotched Rockfish</v>
          </cell>
        </row>
        <row r="44">
          <cell r="A44">
            <v>166</v>
          </cell>
          <cell r="B44" t="str">
            <v>Sharpchin Rockfish</v>
          </cell>
        </row>
        <row r="45">
          <cell r="A45">
            <v>167</v>
          </cell>
          <cell r="B45" t="str">
            <v>Blue Rockfish</v>
          </cell>
        </row>
        <row r="46">
          <cell r="A46">
            <v>168</v>
          </cell>
          <cell r="B46" t="str">
            <v>Unspec.Demersal Rockfish</v>
          </cell>
        </row>
        <row r="47">
          <cell r="A47">
            <v>169</v>
          </cell>
          <cell r="B47" t="str">
            <v>Unspec.Pelagic Rockfish</v>
          </cell>
        </row>
        <row r="48">
          <cell r="A48">
            <v>175</v>
          </cell>
          <cell r="B48" t="str">
            <v>Yellowmouth Rockfish</v>
          </cell>
        </row>
        <row r="49">
          <cell r="A49">
            <v>190</v>
          </cell>
          <cell r="B49" t="str">
            <v>Gen. Greenling</v>
          </cell>
        </row>
        <row r="50">
          <cell r="A50">
            <v>191</v>
          </cell>
          <cell r="B50" t="str">
            <v>Rock Greenling</v>
          </cell>
        </row>
        <row r="51">
          <cell r="A51">
            <v>192</v>
          </cell>
          <cell r="B51" t="str">
            <v>Whitespot Greenling</v>
          </cell>
        </row>
        <row r="52">
          <cell r="A52">
            <v>193</v>
          </cell>
          <cell r="B52" t="str">
            <v>Atka Mackerel Greenling</v>
          </cell>
        </row>
        <row r="53">
          <cell r="A53">
            <v>200</v>
          </cell>
          <cell r="B53" t="str">
            <v>Halibut </v>
          </cell>
        </row>
        <row r="54">
          <cell r="A54">
            <v>250</v>
          </cell>
          <cell r="B54" t="str">
            <v>P. Tomcod </v>
          </cell>
        </row>
        <row r="55">
          <cell r="A55">
            <v>260</v>
          </cell>
          <cell r="B55" t="str">
            <v>Longfin Cod </v>
          </cell>
        </row>
        <row r="56">
          <cell r="A56">
            <v>270</v>
          </cell>
          <cell r="B56" t="str">
            <v>Pollock</v>
          </cell>
        </row>
        <row r="57">
          <cell r="A57">
            <v>691</v>
          </cell>
          <cell r="B57" t="str">
            <v>Spiny Dogfish </v>
          </cell>
        </row>
        <row r="58">
          <cell r="A58">
            <v>710</v>
          </cell>
          <cell r="B58" t="str">
            <v>Sablefish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H144"/>
  <sheetViews>
    <sheetView tabSelected="1" workbookViewId="0" topLeftCell="A1">
      <selection activeCell="M23" sqref="M23"/>
    </sheetView>
  </sheetViews>
  <sheetFormatPr defaultColWidth="9.33203125" defaultRowHeight="20.25" customHeight="1"/>
  <cols>
    <col min="1" max="1" width="14.33203125" style="1" customWidth="1"/>
    <col min="2" max="2" width="20.16015625" style="1" customWidth="1"/>
    <col min="3" max="3" width="18.83203125" style="1" customWidth="1"/>
    <col min="4" max="4" width="18.66015625" style="1" customWidth="1"/>
    <col min="5" max="5" width="18.33203125" style="1" customWidth="1"/>
    <col min="6" max="6" width="17.83203125" style="1" customWidth="1"/>
    <col min="7" max="7" width="14.16015625" style="1" customWidth="1"/>
    <col min="8" max="8" width="23.83203125" style="1" customWidth="1"/>
    <col min="9" max="16384" width="9.33203125" style="1" customWidth="1"/>
  </cols>
  <sheetData>
    <row r="1" spans="1:8" s="3" customFormat="1" ht="14.25" customHeight="1">
      <c r="A1" s="2" t="s">
        <v>0</v>
      </c>
      <c r="B1" s="2"/>
      <c r="C1" s="2"/>
      <c r="D1" s="2"/>
      <c r="E1" s="2"/>
      <c r="F1" s="2"/>
      <c r="G1" s="2"/>
      <c r="H1" s="2"/>
    </row>
    <row r="2" spans="1:8" ht="16.5" customHeight="1">
      <c r="A2" s="4" t="s">
        <v>1</v>
      </c>
      <c r="B2" s="4"/>
      <c r="C2" s="4"/>
      <c r="D2" s="4"/>
      <c r="E2" s="4"/>
      <c r="F2" s="4"/>
      <c r="G2" s="4"/>
      <c r="H2" s="4"/>
    </row>
    <row r="3" spans="1:8" ht="6.75" customHeight="1">
      <c r="A3" s="5"/>
      <c r="H3" s="6"/>
    </row>
    <row r="4" spans="1:8" s="10" customFormat="1" ht="15" customHeight="1">
      <c r="A4" s="7"/>
      <c r="B4" s="8" t="s">
        <v>2</v>
      </c>
      <c r="C4" s="9" t="s">
        <v>3</v>
      </c>
      <c r="D4" s="9"/>
      <c r="F4" s="8" t="s">
        <v>4</v>
      </c>
      <c r="G4" s="11" t="s">
        <v>5</v>
      </c>
      <c r="H4" s="11"/>
    </row>
    <row r="5" spans="1:8" s="10" customFormat="1" ht="15" customHeight="1">
      <c r="A5" s="7"/>
      <c r="B5" s="8" t="s">
        <v>6</v>
      </c>
      <c r="C5" s="12">
        <v>2018</v>
      </c>
      <c r="D5" s="12"/>
      <c r="F5" s="8" t="s">
        <v>7</v>
      </c>
      <c r="G5" s="11" t="s">
        <v>8</v>
      </c>
      <c r="H5" s="11"/>
    </row>
    <row r="6" spans="1:8" s="10" customFormat="1" ht="15" customHeight="1">
      <c r="A6" s="7"/>
      <c r="B6" s="8" t="s">
        <v>9</v>
      </c>
      <c r="C6" s="9" t="s">
        <v>10</v>
      </c>
      <c r="D6" s="9"/>
      <c r="F6" s="8" t="s">
        <v>11</v>
      </c>
      <c r="G6" s="11" t="s">
        <v>12</v>
      </c>
      <c r="H6" s="11"/>
    </row>
    <row r="7" spans="1:8" s="10" customFormat="1" ht="15" customHeight="1">
      <c r="A7" s="7"/>
      <c r="B7" s="8" t="s">
        <v>13</v>
      </c>
      <c r="C7" s="13" t="s">
        <v>14</v>
      </c>
      <c r="D7" s="13"/>
      <c r="F7" s="8" t="s">
        <v>15</v>
      </c>
      <c r="G7" s="11" t="s">
        <v>16</v>
      </c>
      <c r="H7" s="11"/>
    </row>
    <row r="8" spans="1:8" s="10" customFormat="1" ht="15" customHeight="1">
      <c r="A8" s="7"/>
      <c r="B8" s="8" t="s">
        <v>17</v>
      </c>
      <c r="C8" s="13" t="s">
        <v>18</v>
      </c>
      <c r="D8" s="13"/>
      <c r="F8" s="8" t="s">
        <v>19</v>
      </c>
      <c r="G8" s="11" t="s">
        <v>20</v>
      </c>
      <c r="H8" s="11"/>
    </row>
    <row r="9" spans="1:8" s="10" customFormat="1" ht="15" customHeight="1">
      <c r="A9" s="7"/>
      <c r="B9" s="8" t="s">
        <v>21</v>
      </c>
      <c r="C9" s="14"/>
      <c r="D9" s="14"/>
      <c r="F9" s="8" t="s">
        <v>22</v>
      </c>
      <c r="G9" s="15">
        <v>123</v>
      </c>
      <c r="H9" s="15"/>
    </row>
    <row r="10" spans="1:8" s="10" customFormat="1" ht="15" customHeight="1">
      <c r="A10" s="7"/>
      <c r="B10" s="8" t="s">
        <v>23</v>
      </c>
      <c r="C10" s="16">
        <v>43165</v>
      </c>
      <c r="D10" s="16"/>
      <c r="F10" s="8" t="s">
        <v>24</v>
      </c>
      <c r="G10" s="15">
        <v>4</v>
      </c>
      <c r="H10" s="15"/>
    </row>
    <row r="11" spans="1:8" ht="11.25" customHeight="1">
      <c r="A11" s="17"/>
      <c r="B11" s="18"/>
      <c r="C11" s="18"/>
      <c r="D11" s="18"/>
      <c r="E11" s="18"/>
      <c r="F11" s="18"/>
      <c r="G11" s="18"/>
      <c r="H11" s="19"/>
    </row>
    <row r="12" spans="1:8" s="10" customFormat="1" ht="20.25" customHeight="1">
      <c r="A12" s="20" t="s">
        <v>25</v>
      </c>
      <c r="B12" s="21" t="s">
        <v>26</v>
      </c>
      <c r="C12" s="22" t="s">
        <v>27</v>
      </c>
      <c r="D12" s="23" t="s">
        <v>27</v>
      </c>
      <c r="E12" s="23" t="s">
        <v>27</v>
      </c>
      <c r="F12" s="23" t="s">
        <v>27</v>
      </c>
      <c r="G12" s="24" t="s">
        <v>27</v>
      </c>
      <c r="H12" s="25" t="s">
        <v>28</v>
      </c>
    </row>
    <row r="13" spans="1:8" s="10" customFormat="1" ht="18.75" customHeight="1">
      <c r="A13" s="26" t="s">
        <v>29</v>
      </c>
      <c r="B13" s="27" t="s">
        <v>30</v>
      </c>
      <c r="C13" s="28" t="s">
        <v>31</v>
      </c>
      <c r="D13" s="29" t="s">
        <v>32</v>
      </c>
      <c r="E13" s="29" t="s">
        <v>33</v>
      </c>
      <c r="F13" s="29" t="s">
        <v>34</v>
      </c>
      <c r="G13" s="30"/>
      <c r="H13" s="31" t="s">
        <v>35</v>
      </c>
    </row>
    <row r="14" spans="1:8" ht="16.5" customHeight="1">
      <c r="A14" s="32">
        <v>1</v>
      </c>
      <c r="B14" s="33">
        <v>42383</v>
      </c>
      <c r="C14" s="34">
        <v>6</v>
      </c>
      <c r="D14" s="34">
        <v>6</v>
      </c>
      <c r="E14" s="35">
        <v>6</v>
      </c>
      <c r="F14" s="35"/>
      <c r="G14" s="35"/>
      <c r="H14" s="36" t="s">
        <v>36</v>
      </c>
    </row>
    <row r="15" spans="1:8" ht="16.5" customHeight="1">
      <c r="A15" s="37">
        <v>2</v>
      </c>
      <c r="B15" s="38">
        <v>42383</v>
      </c>
      <c r="C15" s="39">
        <v>5</v>
      </c>
      <c r="D15" s="39">
        <v>5</v>
      </c>
      <c r="E15" s="40">
        <v>5</v>
      </c>
      <c r="F15" s="40"/>
      <c r="G15" s="40"/>
      <c r="H15" s="41" t="s">
        <v>37</v>
      </c>
    </row>
    <row r="16" spans="1:8" ht="16.5" customHeight="1">
      <c r="A16" s="37">
        <v>3</v>
      </c>
      <c r="B16" s="38">
        <v>42383</v>
      </c>
      <c r="C16" s="39">
        <v>5</v>
      </c>
      <c r="D16" s="39">
        <v>5</v>
      </c>
      <c r="E16" s="40">
        <v>5</v>
      </c>
      <c r="F16" s="40"/>
      <c r="G16" s="40"/>
      <c r="H16" s="41" t="s">
        <v>38</v>
      </c>
    </row>
    <row r="17" spans="1:8" ht="16.5" customHeight="1">
      <c r="A17" s="37">
        <v>4</v>
      </c>
      <c r="B17" s="38">
        <v>42383</v>
      </c>
      <c r="C17" s="39">
        <v>5</v>
      </c>
      <c r="D17" s="39">
        <v>5</v>
      </c>
      <c r="E17" s="40">
        <v>6</v>
      </c>
      <c r="F17" s="40"/>
      <c r="G17" s="40"/>
      <c r="H17" s="41" t="s">
        <v>39</v>
      </c>
    </row>
    <row r="18" spans="1:8" ht="16.5" customHeight="1">
      <c r="A18" s="37">
        <v>5</v>
      </c>
      <c r="B18" s="38">
        <v>42383</v>
      </c>
      <c r="C18" s="39">
        <v>5</v>
      </c>
      <c r="D18" s="39">
        <v>6</v>
      </c>
      <c r="E18" s="40">
        <v>5</v>
      </c>
      <c r="F18" s="40"/>
      <c r="G18" s="40"/>
      <c r="H18" s="41" t="s">
        <v>40</v>
      </c>
    </row>
    <row r="19" spans="1:8" ht="16.5" customHeight="1">
      <c r="A19" s="37">
        <v>6</v>
      </c>
      <c r="B19" s="38">
        <v>42383</v>
      </c>
      <c r="C19" s="39">
        <v>5</v>
      </c>
      <c r="D19" s="39">
        <v>5</v>
      </c>
      <c r="E19" s="40">
        <v>6</v>
      </c>
      <c r="F19" s="40"/>
      <c r="G19" s="40"/>
      <c r="H19" s="41" t="s">
        <v>41</v>
      </c>
    </row>
    <row r="20" spans="1:8" ht="16.5" customHeight="1">
      <c r="A20" s="37">
        <v>7</v>
      </c>
      <c r="B20" s="38">
        <v>42383</v>
      </c>
      <c r="C20" s="39">
        <v>5</v>
      </c>
      <c r="D20" s="39">
        <v>6</v>
      </c>
      <c r="E20" s="40">
        <v>5</v>
      </c>
      <c r="F20" s="40">
        <v>7</v>
      </c>
      <c r="G20" s="40"/>
      <c r="H20" s="41" t="s">
        <v>42</v>
      </c>
    </row>
    <row r="21" spans="1:8" ht="16.5" customHeight="1">
      <c r="A21" s="37">
        <v>8</v>
      </c>
      <c r="B21" s="38">
        <v>42383</v>
      </c>
      <c r="C21" s="39">
        <v>5</v>
      </c>
      <c r="D21" s="39">
        <v>6</v>
      </c>
      <c r="E21" s="40">
        <v>5</v>
      </c>
      <c r="F21" s="40"/>
      <c r="G21" s="40"/>
      <c r="H21" s="41" t="s">
        <v>43</v>
      </c>
    </row>
    <row r="22" spans="1:8" ht="16.5" customHeight="1">
      <c r="A22" s="37">
        <v>9</v>
      </c>
      <c r="B22" s="38">
        <v>42383</v>
      </c>
      <c r="C22" s="39">
        <v>4</v>
      </c>
      <c r="D22" s="39">
        <v>4</v>
      </c>
      <c r="E22" s="40">
        <v>4</v>
      </c>
      <c r="F22" s="40"/>
      <c r="G22" s="40"/>
      <c r="H22" s="41" t="s">
        <v>44</v>
      </c>
    </row>
    <row r="23" spans="1:8" ht="16.5" customHeight="1">
      <c r="A23" s="37">
        <v>10</v>
      </c>
      <c r="B23" s="38">
        <v>42383</v>
      </c>
      <c r="C23" s="39">
        <v>5</v>
      </c>
      <c r="D23" s="39">
        <v>4</v>
      </c>
      <c r="E23" s="40">
        <v>5</v>
      </c>
      <c r="F23" s="40"/>
      <c r="G23" s="40"/>
      <c r="H23" s="41" t="s">
        <v>45</v>
      </c>
    </row>
    <row r="24" spans="1:8" ht="16.5" customHeight="1">
      <c r="A24" s="37">
        <v>11</v>
      </c>
      <c r="B24" s="38">
        <v>42383</v>
      </c>
      <c r="C24" s="39">
        <v>7</v>
      </c>
      <c r="D24" s="39">
        <v>6</v>
      </c>
      <c r="E24" s="40">
        <v>6</v>
      </c>
      <c r="F24" s="40">
        <v>5</v>
      </c>
      <c r="G24" s="40"/>
      <c r="H24" s="41" t="s">
        <v>46</v>
      </c>
    </row>
    <row r="25" spans="1:8" ht="16.5" customHeight="1">
      <c r="A25" s="37">
        <v>12</v>
      </c>
      <c r="B25" s="38">
        <v>42383</v>
      </c>
      <c r="C25" s="39">
        <v>5</v>
      </c>
      <c r="D25" s="39">
        <v>5</v>
      </c>
      <c r="E25" s="40">
        <v>5</v>
      </c>
      <c r="F25" s="40"/>
      <c r="G25" s="40"/>
      <c r="H25" s="41" t="s">
        <v>47</v>
      </c>
    </row>
    <row r="26" spans="1:8" ht="16.5" customHeight="1">
      <c r="A26" s="37">
        <v>13</v>
      </c>
      <c r="B26" s="38">
        <v>42383</v>
      </c>
      <c r="C26" s="39">
        <v>5</v>
      </c>
      <c r="D26" s="39">
        <v>6</v>
      </c>
      <c r="E26" s="40">
        <v>5</v>
      </c>
      <c r="F26" s="40">
        <v>5</v>
      </c>
      <c r="G26" s="40"/>
      <c r="H26" s="41" t="s">
        <v>48</v>
      </c>
    </row>
    <row r="27" spans="1:8" ht="16.5" customHeight="1">
      <c r="A27" s="37">
        <v>14</v>
      </c>
      <c r="B27" s="38">
        <v>42383</v>
      </c>
      <c r="C27" s="39">
        <v>4</v>
      </c>
      <c r="D27" s="39">
        <v>5</v>
      </c>
      <c r="E27" s="40">
        <v>4</v>
      </c>
      <c r="F27" s="40"/>
      <c r="G27" s="40"/>
      <c r="H27" s="41" t="s">
        <v>49</v>
      </c>
    </row>
    <row r="28" spans="1:8" ht="16.5" customHeight="1">
      <c r="A28" s="37">
        <v>15</v>
      </c>
      <c r="B28" s="38">
        <v>42383</v>
      </c>
      <c r="C28" s="39">
        <v>5</v>
      </c>
      <c r="D28" s="39">
        <v>6</v>
      </c>
      <c r="E28" s="40">
        <v>5</v>
      </c>
      <c r="F28" s="40">
        <v>5</v>
      </c>
      <c r="G28" s="40"/>
      <c r="H28" s="41" t="s">
        <v>50</v>
      </c>
    </row>
    <row r="29" spans="1:8" ht="16.5" customHeight="1">
      <c r="A29" s="37">
        <v>16</v>
      </c>
      <c r="B29" s="38">
        <v>42383</v>
      </c>
      <c r="C29" s="39">
        <v>5</v>
      </c>
      <c r="D29" s="39">
        <v>5</v>
      </c>
      <c r="E29" s="40">
        <v>4</v>
      </c>
      <c r="F29" s="40"/>
      <c r="G29" s="40"/>
      <c r="H29" s="41" t="s">
        <v>51</v>
      </c>
    </row>
    <row r="30" spans="1:8" ht="16.5" customHeight="1">
      <c r="A30" s="37">
        <v>17</v>
      </c>
      <c r="B30" s="38">
        <v>42383</v>
      </c>
      <c r="C30" s="39">
        <v>5</v>
      </c>
      <c r="D30" s="39">
        <v>5</v>
      </c>
      <c r="E30" s="40">
        <v>5</v>
      </c>
      <c r="F30" s="40"/>
      <c r="G30" s="40"/>
      <c r="H30" s="41" t="s">
        <v>52</v>
      </c>
    </row>
    <row r="31" spans="1:8" ht="16.5" customHeight="1">
      <c r="A31" s="37">
        <v>18</v>
      </c>
      <c r="B31" s="38">
        <v>42383</v>
      </c>
      <c r="C31" s="39">
        <v>5</v>
      </c>
      <c r="D31" s="39">
        <v>4</v>
      </c>
      <c r="E31" s="40">
        <v>4</v>
      </c>
      <c r="F31" s="40"/>
      <c r="G31" s="40"/>
      <c r="H31" s="41" t="s">
        <v>53</v>
      </c>
    </row>
    <row r="32" spans="1:8" ht="16.5" customHeight="1">
      <c r="A32" s="37">
        <v>19</v>
      </c>
      <c r="B32" s="38">
        <v>42383</v>
      </c>
      <c r="C32" s="39">
        <v>5</v>
      </c>
      <c r="D32" s="39">
        <v>5</v>
      </c>
      <c r="E32" s="40">
        <v>5</v>
      </c>
      <c r="F32" s="40"/>
      <c r="G32" s="40"/>
      <c r="H32" s="41" t="s">
        <v>54</v>
      </c>
    </row>
    <row r="33" spans="1:8" ht="16.5" customHeight="1">
      <c r="A33" s="37">
        <v>20</v>
      </c>
      <c r="B33" s="38">
        <v>42383</v>
      </c>
      <c r="C33" s="39">
        <v>6</v>
      </c>
      <c r="D33" s="39">
        <v>6</v>
      </c>
      <c r="E33" s="40">
        <v>5</v>
      </c>
      <c r="F33" s="40"/>
      <c r="G33" s="40"/>
      <c r="H33" s="41" t="s">
        <v>55</v>
      </c>
    </row>
    <row r="34" spans="1:8" ht="16.5" customHeight="1">
      <c r="A34" s="37">
        <v>21</v>
      </c>
      <c r="B34" s="38">
        <v>42383</v>
      </c>
      <c r="C34" s="39">
        <v>5</v>
      </c>
      <c r="D34" s="39">
        <v>4</v>
      </c>
      <c r="E34" s="40">
        <v>4</v>
      </c>
      <c r="F34" s="40">
        <v>5</v>
      </c>
      <c r="G34" s="40"/>
      <c r="H34" s="41" t="s">
        <v>56</v>
      </c>
    </row>
    <row r="35" spans="1:8" ht="16.5" customHeight="1">
      <c r="A35" s="37">
        <v>22</v>
      </c>
      <c r="B35" s="38">
        <v>42383</v>
      </c>
      <c r="C35" s="39">
        <v>5</v>
      </c>
      <c r="D35" s="39">
        <v>3</v>
      </c>
      <c r="E35" s="40">
        <v>4</v>
      </c>
      <c r="F35" s="40">
        <v>4</v>
      </c>
      <c r="G35" s="40"/>
      <c r="H35" s="41" t="s">
        <v>57</v>
      </c>
    </row>
    <row r="36" spans="1:8" ht="16.5" customHeight="1">
      <c r="A36" s="37">
        <v>23</v>
      </c>
      <c r="B36" s="38">
        <v>42383</v>
      </c>
      <c r="C36" s="39">
        <v>5</v>
      </c>
      <c r="D36" s="39">
        <v>5</v>
      </c>
      <c r="E36" s="40">
        <v>5</v>
      </c>
      <c r="F36" s="40"/>
      <c r="G36" s="40"/>
      <c r="H36" s="41" t="s">
        <v>58</v>
      </c>
    </row>
    <row r="37" spans="1:8" ht="16.5" customHeight="1">
      <c r="A37" s="37">
        <v>24</v>
      </c>
      <c r="B37" s="38">
        <v>42383</v>
      </c>
      <c r="C37" s="39">
        <v>5</v>
      </c>
      <c r="D37" s="39">
        <v>5</v>
      </c>
      <c r="E37" s="40">
        <v>5</v>
      </c>
      <c r="F37" s="40"/>
      <c r="G37" s="40"/>
      <c r="H37" s="41" t="s">
        <v>59</v>
      </c>
    </row>
    <row r="38" spans="1:8" ht="16.5" customHeight="1">
      <c r="A38" s="37">
        <v>25</v>
      </c>
      <c r="B38" s="38">
        <v>42383</v>
      </c>
      <c r="C38" s="39">
        <v>6</v>
      </c>
      <c r="D38" s="39">
        <v>6</v>
      </c>
      <c r="E38" s="42">
        <v>5</v>
      </c>
      <c r="F38" s="42"/>
      <c r="G38" s="42"/>
      <c r="H38" s="41" t="s">
        <v>60</v>
      </c>
    </row>
    <row r="39" spans="1:8" ht="16.5" customHeight="1">
      <c r="A39" s="37">
        <v>26</v>
      </c>
      <c r="B39" s="38">
        <v>42383</v>
      </c>
      <c r="C39" s="39">
        <v>5</v>
      </c>
      <c r="D39" s="39">
        <v>6</v>
      </c>
      <c r="E39" s="42">
        <v>5</v>
      </c>
      <c r="F39" s="42">
        <v>5</v>
      </c>
      <c r="G39" s="42"/>
      <c r="H39" s="41" t="s">
        <v>61</v>
      </c>
    </row>
    <row r="40" spans="1:8" ht="16.5" customHeight="1">
      <c r="A40" s="37">
        <v>27</v>
      </c>
      <c r="B40" s="38">
        <v>42383</v>
      </c>
      <c r="C40" s="39">
        <v>5</v>
      </c>
      <c r="D40" s="39">
        <v>5</v>
      </c>
      <c r="E40" s="42">
        <v>4</v>
      </c>
      <c r="F40" s="42">
        <v>5</v>
      </c>
      <c r="G40" s="42"/>
      <c r="H40" s="41" t="s">
        <v>62</v>
      </c>
    </row>
    <row r="41" spans="1:8" ht="16.5" customHeight="1">
      <c r="A41" s="37">
        <v>28</v>
      </c>
      <c r="B41" s="38">
        <v>42383</v>
      </c>
      <c r="C41" s="39">
        <v>5</v>
      </c>
      <c r="D41" s="39">
        <v>5</v>
      </c>
      <c r="E41" s="42">
        <v>4</v>
      </c>
      <c r="F41" s="42"/>
      <c r="G41" s="42"/>
      <c r="H41" s="41" t="s">
        <v>63</v>
      </c>
    </row>
    <row r="42" spans="1:8" ht="16.5" customHeight="1">
      <c r="A42" s="37">
        <v>29</v>
      </c>
      <c r="B42" s="38">
        <v>42383</v>
      </c>
      <c r="C42" s="39">
        <v>6</v>
      </c>
      <c r="D42" s="39">
        <v>5</v>
      </c>
      <c r="E42" s="42">
        <v>5</v>
      </c>
      <c r="F42" s="42"/>
      <c r="G42" s="42"/>
      <c r="H42" s="41" t="s">
        <v>64</v>
      </c>
    </row>
    <row r="43" spans="1:8" ht="16.5" customHeight="1">
      <c r="A43" s="37">
        <v>30</v>
      </c>
      <c r="B43" s="38">
        <v>42383</v>
      </c>
      <c r="C43" s="39">
        <v>5</v>
      </c>
      <c r="D43" s="39">
        <v>5</v>
      </c>
      <c r="E43" s="42">
        <v>4</v>
      </c>
      <c r="F43" s="42"/>
      <c r="G43" s="42"/>
      <c r="H43" s="41" t="s">
        <v>65</v>
      </c>
    </row>
    <row r="44" spans="1:8" ht="16.5" customHeight="1">
      <c r="A44" s="37">
        <v>31</v>
      </c>
      <c r="B44" s="38">
        <v>42383</v>
      </c>
      <c r="C44" s="39">
        <v>5</v>
      </c>
      <c r="D44" s="39">
        <v>6</v>
      </c>
      <c r="E44" s="42">
        <v>5</v>
      </c>
      <c r="F44" s="42"/>
      <c r="G44" s="42"/>
      <c r="H44" s="41" t="s">
        <v>66</v>
      </c>
    </row>
    <row r="45" spans="1:8" ht="16.5" customHeight="1">
      <c r="A45" s="37">
        <v>32</v>
      </c>
      <c r="B45" s="38">
        <v>42383</v>
      </c>
      <c r="C45" s="39">
        <v>6</v>
      </c>
      <c r="D45" s="39">
        <v>6</v>
      </c>
      <c r="E45" s="42">
        <v>6</v>
      </c>
      <c r="F45" s="42"/>
      <c r="G45" s="42"/>
      <c r="H45" s="41" t="s">
        <v>67</v>
      </c>
    </row>
    <row r="46" spans="1:8" ht="16.5" customHeight="1">
      <c r="A46" s="37">
        <v>33</v>
      </c>
      <c r="B46" s="38">
        <v>42383</v>
      </c>
      <c r="C46" s="39">
        <v>4</v>
      </c>
      <c r="D46" s="39">
        <v>5</v>
      </c>
      <c r="E46" s="42">
        <v>5</v>
      </c>
      <c r="F46" s="42"/>
      <c r="G46" s="42"/>
      <c r="H46" s="41" t="s">
        <v>68</v>
      </c>
    </row>
    <row r="47" spans="1:8" ht="16.5" customHeight="1">
      <c r="A47" s="37">
        <v>34</v>
      </c>
      <c r="B47" s="38">
        <v>42383</v>
      </c>
      <c r="C47" s="39">
        <v>4</v>
      </c>
      <c r="D47" s="39">
        <v>5</v>
      </c>
      <c r="E47" s="42">
        <v>4</v>
      </c>
      <c r="F47" s="42"/>
      <c r="G47" s="42"/>
      <c r="H47" s="41" t="s">
        <v>69</v>
      </c>
    </row>
    <row r="48" spans="1:8" ht="16.5" customHeight="1">
      <c r="A48" s="37">
        <v>35</v>
      </c>
      <c r="B48" s="38">
        <v>42383</v>
      </c>
      <c r="C48" s="39">
        <v>5</v>
      </c>
      <c r="D48" s="39">
        <v>5</v>
      </c>
      <c r="E48" s="42">
        <v>5</v>
      </c>
      <c r="F48" s="42"/>
      <c r="G48" s="42"/>
      <c r="H48" s="41" t="s">
        <v>70</v>
      </c>
    </row>
    <row r="49" spans="1:8" ht="16.5" customHeight="1">
      <c r="A49" s="37">
        <v>36</v>
      </c>
      <c r="B49" s="38">
        <v>42383</v>
      </c>
      <c r="C49" s="39">
        <v>6</v>
      </c>
      <c r="D49" s="39">
        <v>7</v>
      </c>
      <c r="E49" s="42">
        <v>8</v>
      </c>
      <c r="F49" s="42"/>
      <c r="G49" s="42"/>
      <c r="H49" s="41" t="s">
        <v>71</v>
      </c>
    </row>
    <row r="50" spans="1:8" ht="16.5" customHeight="1">
      <c r="A50" s="37">
        <v>37</v>
      </c>
      <c r="B50" s="43">
        <v>42401</v>
      </c>
      <c r="C50" s="39">
        <v>5</v>
      </c>
      <c r="D50" s="39">
        <v>5</v>
      </c>
      <c r="E50" s="42">
        <v>5</v>
      </c>
      <c r="F50" s="42"/>
      <c r="G50" s="42"/>
      <c r="H50" s="44" t="s">
        <v>72</v>
      </c>
    </row>
    <row r="51" spans="1:8" ht="16.5" customHeight="1">
      <c r="A51" s="37">
        <v>38</v>
      </c>
      <c r="B51" s="43">
        <v>42401</v>
      </c>
      <c r="C51" s="39">
        <v>5</v>
      </c>
      <c r="D51" s="39">
        <v>5</v>
      </c>
      <c r="E51" s="42">
        <v>6</v>
      </c>
      <c r="F51" s="42"/>
      <c r="G51" s="42"/>
      <c r="H51" s="44" t="s">
        <v>73</v>
      </c>
    </row>
    <row r="52" spans="1:8" ht="16.5" customHeight="1">
      <c r="A52" s="37">
        <v>39</v>
      </c>
      <c r="B52" s="43">
        <v>42401</v>
      </c>
      <c r="C52" s="39">
        <v>5</v>
      </c>
      <c r="D52" s="39">
        <v>4</v>
      </c>
      <c r="E52" s="42">
        <v>4</v>
      </c>
      <c r="F52" s="42"/>
      <c r="G52" s="42"/>
      <c r="H52" s="44" t="s">
        <v>74</v>
      </c>
    </row>
    <row r="53" spans="1:8" ht="16.5" customHeight="1">
      <c r="A53" s="37">
        <v>40</v>
      </c>
      <c r="B53" s="43">
        <v>42401</v>
      </c>
      <c r="C53" s="39">
        <v>5</v>
      </c>
      <c r="D53" s="39">
        <v>4</v>
      </c>
      <c r="E53" s="42">
        <v>5</v>
      </c>
      <c r="F53" s="42"/>
      <c r="G53" s="42"/>
      <c r="H53" s="44" t="s">
        <v>75</v>
      </c>
    </row>
    <row r="54" spans="1:8" ht="16.5" customHeight="1">
      <c r="A54" s="37">
        <v>41</v>
      </c>
      <c r="B54" s="43">
        <v>42401</v>
      </c>
      <c r="C54" s="39">
        <v>6</v>
      </c>
      <c r="D54" s="39">
        <v>6</v>
      </c>
      <c r="E54" s="42">
        <v>6</v>
      </c>
      <c r="F54" s="42"/>
      <c r="G54" s="42"/>
      <c r="H54" s="44" t="s">
        <v>76</v>
      </c>
    </row>
    <row r="55" spans="1:8" ht="16.5" customHeight="1">
      <c r="A55" s="37">
        <v>42</v>
      </c>
      <c r="B55" s="43">
        <v>42401</v>
      </c>
      <c r="C55" s="39">
        <v>6</v>
      </c>
      <c r="D55" s="39">
        <v>6</v>
      </c>
      <c r="E55" s="42">
        <v>5</v>
      </c>
      <c r="F55" s="42"/>
      <c r="G55" s="42"/>
      <c r="H55" s="44" t="s">
        <v>77</v>
      </c>
    </row>
    <row r="56" spans="1:8" ht="16.5" customHeight="1">
      <c r="A56" s="37">
        <v>43</v>
      </c>
      <c r="B56" s="43">
        <v>42401</v>
      </c>
      <c r="C56" s="39">
        <v>6</v>
      </c>
      <c r="D56" s="39">
        <v>7</v>
      </c>
      <c r="E56" s="42">
        <v>6</v>
      </c>
      <c r="F56" s="42"/>
      <c r="G56" s="42"/>
      <c r="H56" s="44" t="s">
        <v>78</v>
      </c>
    </row>
    <row r="57" spans="1:8" ht="16.5" customHeight="1">
      <c r="A57" s="37">
        <v>44</v>
      </c>
      <c r="B57" s="43">
        <v>42401</v>
      </c>
      <c r="C57" s="39">
        <v>5</v>
      </c>
      <c r="D57" s="39">
        <v>5</v>
      </c>
      <c r="E57" s="42">
        <v>6</v>
      </c>
      <c r="F57" s="42"/>
      <c r="G57" s="42"/>
      <c r="H57" s="44" t="s">
        <v>79</v>
      </c>
    </row>
    <row r="58" spans="1:8" ht="16.5" customHeight="1">
      <c r="A58" s="37">
        <v>45</v>
      </c>
      <c r="B58" s="43">
        <v>42401</v>
      </c>
      <c r="C58" s="39">
        <v>7</v>
      </c>
      <c r="D58" s="39">
        <v>7</v>
      </c>
      <c r="E58" s="42">
        <v>6</v>
      </c>
      <c r="F58" s="42"/>
      <c r="G58" s="42"/>
      <c r="H58" s="44" t="s">
        <v>80</v>
      </c>
    </row>
    <row r="59" spans="1:8" ht="16.5" customHeight="1">
      <c r="A59" s="37">
        <v>46</v>
      </c>
      <c r="B59" s="43">
        <v>42401</v>
      </c>
      <c r="C59" s="39">
        <v>6</v>
      </c>
      <c r="D59" s="39">
        <v>5</v>
      </c>
      <c r="E59" s="42">
        <v>5</v>
      </c>
      <c r="F59" s="42"/>
      <c r="G59" s="42"/>
      <c r="H59" s="44" t="s">
        <v>81</v>
      </c>
    </row>
    <row r="60" spans="1:8" ht="16.5" customHeight="1">
      <c r="A60" s="37">
        <v>47</v>
      </c>
      <c r="B60" s="43">
        <v>42401</v>
      </c>
      <c r="C60" s="39">
        <v>8</v>
      </c>
      <c r="D60" s="39">
        <v>8</v>
      </c>
      <c r="E60" s="42">
        <v>7</v>
      </c>
      <c r="F60" s="42"/>
      <c r="G60" s="42"/>
      <c r="H60" s="44" t="s">
        <v>82</v>
      </c>
    </row>
    <row r="61" spans="1:8" ht="16.5" customHeight="1">
      <c r="A61" s="37">
        <v>48</v>
      </c>
      <c r="B61" s="43">
        <v>42401</v>
      </c>
      <c r="C61" s="39">
        <v>5</v>
      </c>
      <c r="D61" s="45"/>
      <c r="E61" s="42">
        <v>5</v>
      </c>
      <c r="F61" s="42"/>
      <c r="G61" s="42"/>
      <c r="H61" s="44" t="s">
        <v>83</v>
      </c>
    </row>
    <row r="62" spans="1:8" ht="16.5" customHeight="1">
      <c r="A62" s="37">
        <v>49</v>
      </c>
      <c r="B62" s="43">
        <v>42401</v>
      </c>
      <c r="C62" s="39">
        <v>6</v>
      </c>
      <c r="D62" s="39">
        <v>5</v>
      </c>
      <c r="E62" s="42">
        <v>6</v>
      </c>
      <c r="F62" s="42"/>
      <c r="G62" s="42"/>
      <c r="H62" s="44" t="s">
        <v>84</v>
      </c>
    </row>
    <row r="63" spans="1:8" ht="16.5" customHeight="1">
      <c r="A63" s="37">
        <v>50</v>
      </c>
      <c r="B63" s="43">
        <v>42401</v>
      </c>
      <c r="C63" s="39">
        <v>7</v>
      </c>
      <c r="D63" s="39">
        <v>5</v>
      </c>
      <c r="E63" s="42">
        <v>5</v>
      </c>
      <c r="F63" s="42"/>
      <c r="G63" s="42"/>
      <c r="H63" s="44" t="s">
        <v>85</v>
      </c>
    </row>
    <row r="64" spans="1:8" ht="16.5" customHeight="1">
      <c r="A64" s="37">
        <v>51</v>
      </c>
      <c r="B64" s="43">
        <v>42401</v>
      </c>
      <c r="C64" s="39">
        <v>6</v>
      </c>
      <c r="D64" s="39">
        <v>5</v>
      </c>
      <c r="E64" s="42">
        <v>5</v>
      </c>
      <c r="F64" s="42"/>
      <c r="G64" s="42"/>
      <c r="H64" s="44" t="s">
        <v>86</v>
      </c>
    </row>
    <row r="65" spans="1:8" ht="16.5" customHeight="1">
      <c r="A65" s="37">
        <v>52</v>
      </c>
      <c r="B65" s="43">
        <v>42401</v>
      </c>
      <c r="C65" s="39">
        <v>6</v>
      </c>
      <c r="D65" s="39">
        <v>5</v>
      </c>
      <c r="E65" s="42">
        <v>5</v>
      </c>
      <c r="F65" s="42"/>
      <c r="G65" s="42"/>
      <c r="H65" s="44" t="s">
        <v>87</v>
      </c>
    </row>
    <row r="66" spans="1:8" ht="16.5" customHeight="1">
      <c r="A66" s="37">
        <v>53</v>
      </c>
      <c r="B66" s="43">
        <v>42401</v>
      </c>
      <c r="C66" s="39">
        <v>6</v>
      </c>
      <c r="D66" s="39">
        <v>5</v>
      </c>
      <c r="E66" s="42">
        <v>5</v>
      </c>
      <c r="F66" s="42"/>
      <c r="G66" s="42"/>
      <c r="H66" s="44" t="s">
        <v>88</v>
      </c>
    </row>
    <row r="67" spans="1:8" ht="16.5" customHeight="1">
      <c r="A67" s="37">
        <v>54</v>
      </c>
      <c r="B67" s="43">
        <v>42401</v>
      </c>
      <c r="C67" s="39">
        <v>7</v>
      </c>
      <c r="D67" s="39">
        <v>6</v>
      </c>
      <c r="E67" s="42">
        <v>6</v>
      </c>
      <c r="F67" s="42"/>
      <c r="G67" s="42"/>
      <c r="H67" s="44" t="s">
        <v>89</v>
      </c>
    </row>
    <row r="68" spans="1:8" ht="16.5" customHeight="1">
      <c r="A68" s="37">
        <v>55</v>
      </c>
      <c r="B68" s="43">
        <v>42401</v>
      </c>
      <c r="C68" s="39">
        <v>6</v>
      </c>
      <c r="D68" s="39">
        <v>4</v>
      </c>
      <c r="E68" s="42">
        <v>5</v>
      </c>
      <c r="F68" s="42"/>
      <c r="G68" s="42"/>
      <c r="H68" s="44" t="s">
        <v>90</v>
      </c>
    </row>
    <row r="69" spans="1:8" ht="16.5" customHeight="1">
      <c r="A69" s="37">
        <v>56</v>
      </c>
      <c r="B69" s="43">
        <v>42401</v>
      </c>
      <c r="C69" s="39">
        <v>5</v>
      </c>
      <c r="D69" s="39">
        <v>4</v>
      </c>
      <c r="E69" s="42">
        <v>4</v>
      </c>
      <c r="F69" s="42"/>
      <c r="G69" s="42"/>
      <c r="H69" s="44" t="s">
        <v>91</v>
      </c>
    </row>
    <row r="70" spans="1:8" ht="16.5" customHeight="1">
      <c r="A70" s="37">
        <v>57</v>
      </c>
      <c r="B70" s="43">
        <v>42401</v>
      </c>
      <c r="C70" s="39">
        <v>6</v>
      </c>
      <c r="D70" s="39">
        <v>5</v>
      </c>
      <c r="E70" s="42">
        <v>5</v>
      </c>
      <c r="F70" s="42"/>
      <c r="G70" s="42"/>
      <c r="H70" s="44" t="s">
        <v>92</v>
      </c>
    </row>
    <row r="71" spans="1:8" ht="16.5" customHeight="1">
      <c r="A71" s="37">
        <v>58</v>
      </c>
      <c r="B71" s="43">
        <v>42401</v>
      </c>
      <c r="C71" s="39">
        <v>4</v>
      </c>
      <c r="D71" s="39">
        <v>4</v>
      </c>
      <c r="E71" s="42">
        <v>5</v>
      </c>
      <c r="F71" s="42"/>
      <c r="G71" s="42"/>
      <c r="H71" s="44" t="s">
        <v>93</v>
      </c>
    </row>
    <row r="72" spans="1:8" ht="16.5" customHeight="1">
      <c r="A72" s="37">
        <v>59</v>
      </c>
      <c r="B72" s="43">
        <v>42401</v>
      </c>
      <c r="C72" s="39">
        <v>5</v>
      </c>
      <c r="D72" s="39">
        <v>4</v>
      </c>
      <c r="E72" s="42">
        <v>4</v>
      </c>
      <c r="F72" s="42"/>
      <c r="G72" s="42"/>
      <c r="H72" s="44" t="s">
        <v>94</v>
      </c>
    </row>
    <row r="73" spans="1:8" ht="16.5" customHeight="1">
      <c r="A73" s="37">
        <v>60</v>
      </c>
      <c r="B73" s="43">
        <v>42401</v>
      </c>
      <c r="C73" s="39">
        <v>6</v>
      </c>
      <c r="D73" s="39">
        <v>5</v>
      </c>
      <c r="E73" s="42">
        <v>6</v>
      </c>
      <c r="F73" s="42"/>
      <c r="G73" s="42"/>
      <c r="H73" s="44" t="s">
        <v>95</v>
      </c>
    </row>
    <row r="74" spans="1:8" ht="16.5" customHeight="1">
      <c r="A74" s="37">
        <v>61</v>
      </c>
      <c r="B74" s="43">
        <v>42401</v>
      </c>
      <c r="C74" s="39">
        <v>5</v>
      </c>
      <c r="D74" s="39">
        <v>5</v>
      </c>
      <c r="E74" s="42">
        <v>4</v>
      </c>
      <c r="F74" s="42"/>
      <c r="G74" s="42"/>
      <c r="H74" s="44" t="s">
        <v>96</v>
      </c>
    </row>
    <row r="75" spans="1:8" ht="16.5" customHeight="1">
      <c r="A75" s="37">
        <v>62</v>
      </c>
      <c r="B75" s="43">
        <v>42401</v>
      </c>
      <c r="C75" s="39">
        <v>4</v>
      </c>
      <c r="D75" s="39">
        <v>4</v>
      </c>
      <c r="E75" s="42">
        <v>4</v>
      </c>
      <c r="F75" s="42"/>
      <c r="G75" s="42"/>
      <c r="H75" s="44" t="s">
        <v>97</v>
      </c>
    </row>
    <row r="76" spans="1:8" ht="16.5" customHeight="1">
      <c r="A76" s="37">
        <v>63</v>
      </c>
      <c r="B76" s="43">
        <v>42401</v>
      </c>
      <c r="C76" s="39">
        <v>5</v>
      </c>
      <c r="D76" s="39">
        <v>5</v>
      </c>
      <c r="E76" s="42">
        <v>5</v>
      </c>
      <c r="F76" s="42"/>
      <c r="G76" s="42"/>
      <c r="H76" s="44" t="s">
        <v>98</v>
      </c>
    </row>
    <row r="77" spans="1:8" ht="16.5" customHeight="1">
      <c r="A77" s="37">
        <v>64</v>
      </c>
      <c r="B77" s="43">
        <v>42401</v>
      </c>
      <c r="C77" s="39">
        <v>5</v>
      </c>
      <c r="D77" s="39">
        <v>6</v>
      </c>
      <c r="E77" s="42">
        <v>5</v>
      </c>
      <c r="F77" s="42"/>
      <c r="G77" s="42"/>
      <c r="H77" s="44" t="s">
        <v>99</v>
      </c>
    </row>
    <row r="78" spans="1:8" ht="16.5" customHeight="1">
      <c r="A78" s="37">
        <v>65</v>
      </c>
      <c r="B78" s="43">
        <v>42401</v>
      </c>
      <c r="C78" s="39">
        <v>4</v>
      </c>
      <c r="D78" s="39">
        <v>4</v>
      </c>
      <c r="E78" s="42">
        <v>4</v>
      </c>
      <c r="F78" s="42"/>
      <c r="G78" s="42"/>
      <c r="H78" s="44" t="s">
        <v>100</v>
      </c>
    </row>
    <row r="79" spans="1:8" ht="16.5" customHeight="1">
      <c r="A79" s="37">
        <v>66</v>
      </c>
      <c r="B79" s="43">
        <v>42401</v>
      </c>
      <c r="C79" s="39">
        <v>7</v>
      </c>
      <c r="D79" s="39">
        <v>7</v>
      </c>
      <c r="E79" s="42">
        <v>5</v>
      </c>
      <c r="F79" s="42"/>
      <c r="G79" s="42"/>
      <c r="H79" s="44" t="s">
        <v>101</v>
      </c>
    </row>
    <row r="80" spans="1:8" ht="16.5" customHeight="1">
      <c r="A80" s="37">
        <v>67</v>
      </c>
      <c r="B80" s="43">
        <v>42401</v>
      </c>
      <c r="C80" s="39">
        <v>5</v>
      </c>
      <c r="D80" s="39">
        <v>6</v>
      </c>
      <c r="E80" s="42">
        <v>6</v>
      </c>
      <c r="F80" s="42"/>
      <c r="G80" s="42"/>
      <c r="H80" s="44" t="s">
        <v>102</v>
      </c>
    </row>
    <row r="81" spans="1:8" ht="16.5" customHeight="1">
      <c r="A81" s="37">
        <v>68</v>
      </c>
      <c r="B81" s="43">
        <v>42401</v>
      </c>
      <c r="C81" s="39">
        <v>5</v>
      </c>
      <c r="D81" s="39">
        <v>4</v>
      </c>
      <c r="E81" s="42">
        <v>4</v>
      </c>
      <c r="F81" s="42"/>
      <c r="G81" s="42"/>
      <c r="H81" s="44" t="s">
        <v>103</v>
      </c>
    </row>
    <row r="82" spans="1:8" ht="16.5" customHeight="1">
      <c r="A82" s="37">
        <v>69</v>
      </c>
      <c r="B82" s="43">
        <v>42401</v>
      </c>
      <c r="C82" s="39">
        <v>5</v>
      </c>
      <c r="D82" s="39">
        <v>5</v>
      </c>
      <c r="E82" s="42">
        <v>5</v>
      </c>
      <c r="F82" s="42"/>
      <c r="G82" s="42"/>
      <c r="H82" s="44" t="s">
        <v>104</v>
      </c>
    </row>
    <row r="83" spans="1:8" ht="16.5" customHeight="1">
      <c r="A83" s="37">
        <v>70</v>
      </c>
      <c r="B83" s="43">
        <v>42401</v>
      </c>
      <c r="C83" s="39">
        <v>7</v>
      </c>
      <c r="D83" s="39">
        <v>5</v>
      </c>
      <c r="E83" s="42">
        <v>5</v>
      </c>
      <c r="F83" s="42"/>
      <c r="G83" s="42"/>
      <c r="H83" s="44" t="s">
        <v>105</v>
      </c>
    </row>
    <row r="84" spans="1:8" ht="16.5" customHeight="1">
      <c r="A84" s="37">
        <v>71</v>
      </c>
      <c r="B84" s="43">
        <v>42401</v>
      </c>
      <c r="C84" s="39">
        <v>7</v>
      </c>
      <c r="D84" s="39">
        <v>5</v>
      </c>
      <c r="E84" s="42">
        <v>5</v>
      </c>
      <c r="F84" s="42"/>
      <c r="G84" s="42"/>
      <c r="H84" s="44" t="s">
        <v>106</v>
      </c>
    </row>
    <row r="85" spans="1:8" ht="16.5" customHeight="1">
      <c r="A85" s="37">
        <v>72</v>
      </c>
      <c r="B85" s="43">
        <v>42401</v>
      </c>
      <c r="C85" s="39">
        <v>6</v>
      </c>
      <c r="D85" s="39">
        <v>4</v>
      </c>
      <c r="E85" s="42">
        <v>5</v>
      </c>
      <c r="F85" s="42"/>
      <c r="G85" s="42"/>
      <c r="H85" s="44" t="s">
        <v>107</v>
      </c>
    </row>
    <row r="86" spans="1:8" ht="16.5" customHeight="1">
      <c r="A86" s="37">
        <v>73</v>
      </c>
      <c r="B86" s="43">
        <v>42401</v>
      </c>
      <c r="C86" s="39">
        <v>6</v>
      </c>
      <c r="D86" s="39">
        <v>5</v>
      </c>
      <c r="E86" s="42">
        <v>6</v>
      </c>
      <c r="F86" s="42"/>
      <c r="G86" s="42"/>
      <c r="H86" s="44" t="s">
        <v>108</v>
      </c>
    </row>
    <row r="87" spans="1:8" ht="16.5" customHeight="1">
      <c r="A87" s="37">
        <v>74</v>
      </c>
      <c r="B87" s="43">
        <v>42401</v>
      </c>
      <c r="C87" s="39">
        <v>6</v>
      </c>
      <c r="D87" s="39">
        <v>4</v>
      </c>
      <c r="E87" s="42">
        <v>6</v>
      </c>
      <c r="F87" s="42"/>
      <c r="G87" s="42"/>
      <c r="H87" s="44" t="s">
        <v>109</v>
      </c>
    </row>
    <row r="88" spans="1:8" ht="16.5" customHeight="1">
      <c r="A88" s="37">
        <v>75</v>
      </c>
      <c r="B88" s="43">
        <v>42401</v>
      </c>
      <c r="C88" s="39">
        <v>5</v>
      </c>
      <c r="D88" s="39">
        <v>5</v>
      </c>
      <c r="E88" s="42">
        <v>5</v>
      </c>
      <c r="F88" s="42"/>
      <c r="G88" s="42"/>
      <c r="H88" s="44" t="s">
        <v>110</v>
      </c>
    </row>
    <row r="89" spans="1:8" ht="16.5" customHeight="1">
      <c r="A89" s="37">
        <v>76</v>
      </c>
      <c r="B89" s="43">
        <v>42401</v>
      </c>
      <c r="C89" s="39">
        <v>6</v>
      </c>
      <c r="D89" s="39">
        <v>5</v>
      </c>
      <c r="E89" s="42">
        <v>5</v>
      </c>
      <c r="F89" s="42"/>
      <c r="G89" s="42"/>
      <c r="H89" s="44" t="s">
        <v>111</v>
      </c>
    </row>
    <row r="90" spans="1:8" ht="16.5" customHeight="1">
      <c r="A90" s="37">
        <v>77</v>
      </c>
      <c r="B90" s="43">
        <v>42759</v>
      </c>
      <c r="C90" s="39">
        <v>5</v>
      </c>
      <c r="D90" s="39">
        <v>5</v>
      </c>
      <c r="E90" s="42">
        <v>5</v>
      </c>
      <c r="F90" s="42">
        <v>6</v>
      </c>
      <c r="G90" s="42"/>
      <c r="H90" s="44" t="s">
        <v>112</v>
      </c>
    </row>
    <row r="91" spans="1:8" ht="16.5" customHeight="1">
      <c r="A91" s="37">
        <v>78</v>
      </c>
      <c r="B91" s="43">
        <v>42759</v>
      </c>
      <c r="C91" s="39">
        <v>5</v>
      </c>
      <c r="D91" s="39">
        <v>5</v>
      </c>
      <c r="E91" s="42">
        <v>5</v>
      </c>
      <c r="F91" s="42">
        <v>5</v>
      </c>
      <c r="G91" s="42"/>
      <c r="H91" s="44" t="s">
        <v>113</v>
      </c>
    </row>
    <row r="92" spans="1:8" ht="16.5" customHeight="1">
      <c r="A92" s="37">
        <v>79</v>
      </c>
      <c r="B92" s="43">
        <v>42759</v>
      </c>
      <c r="C92" s="39">
        <v>5</v>
      </c>
      <c r="D92" s="39">
        <v>5</v>
      </c>
      <c r="E92" s="42">
        <v>5</v>
      </c>
      <c r="F92" s="42">
        <v>5</v>
      </c>
      <c r="G92" s="42"/>
      <c r="H92" s="44" t="s">
        <v>114</v>
      </c>
    </row>
    <row r="93" spans="1:8" ht="16.5" customHeight="1">
      <c r="A93" s="37">
        <v>80</v>
      </c>
      <c r="B93" s="43">
        <v>42759</v>
      </c>
      <c r="C93" s="39">
        <v>5</v>
      </c>
      <c r="D93" s="39">
        <v>5</v>
      </c>
      <c r="E93" s="42">
        <v>5</v>
      </c>
      <c r="F93" s="42">
        <v>5</v>
      </c>
      <c r="G93" s="42"/>
      <c r="H93" s="44" t="s">
        <v>115</v>
      </c>
    </row>
    <row r="94" spans="1:8" ht="16.5" customHeight="1">
      <c r="A94" s="37">
        <v>81</v>
      </c>
      <c r="B94" s="43">
        <v>42759</v>
      </c>
      <c r="C94" s="39">
        <v>6</v>
      </c>
      <c r="D94" s="39">
        <v>5</v>
      </c>
      <c r="E94" s="42">
        <v>6</v>
      </c>
      <c r="F94" s="42">
        <v>6</v>
      </c>
      <c r="G94" s="42"/>
      <c r="H94" s="44" t="s">
        <v>116</v>
      </c>
    </row>
    <row r="95" spans="1:8" ht="16.5" customHeight="1">
      <c r="A95" s="37">
        <v>82</v>
      </c>
      <c r="B95" s="43">
        <v>42759</v>
      </c>
      <c r="C95" s="39">
        <v>5</v>
      </c>
      <c r="D95" s="39">
        <v>5</v>
      </c>
      <c r="E95" s="42">
        <v>5</v>
      </c>
      <c r="F95" s="42">
        <v>5</v>
      </c>
      <c r="G95" s="42"/>
      <c r="H95" s="44" t="s">
        <v>117</v>
      </c>
    </row>
    <row r="96" spans="1:8" ht="16.5" customHeight="1">
      <c r="A96" s="37">
        <v>83</v>
      </c>
      <c r="B96" s="43">
        <v>42759</v>
      </c>
      <c r="C96" s="39">
        <v>5</v>
      </c>
      <c r="D96" s="39">
        <v>5</v>
      </c>
      <c r="E96" s="42">
        <v>5</v>
      </c>
      <c r="F96" s="42">
        <v>4</v>
      </c>
      <c r="G96" s="42"/>
      <c r="H96" s="44" t="s">
        <v>118</v>
      </c>
    </row>
    <row r="97" spans="1:8" ht="16.5" customHeight="1">
      <c r="A97" s="37">
        <v>84</v>
      </c>
      <c r="B97" s="43">
        <v>42759</v>
      </c>
      <c r="C97" s="39">
        <v>6</v>
      </c>
      <c r="D97" s="39">
        <v>5</v>
      </c>
      <c r="E97" s="42">
        <v>6</v>
      </c>
      <c r="F97" s="42">
        <v>5</v>
      </c>
      <c r="G97" s="42"/>
      <c r="H97" s="44" t="s">
        <v>119</v>
      </c>
    </row>
    <row r="98" spans="1:8" ht="16.5" customHeight="1">
      <c r="A98" s="37">
        <v>85</v>
      </c>
      <c r="B98" s="43">
        <v>42759</v>
      </c>
      <c r="C98" s="39">
        <v>6</v>
      </c>
      <c r="D98" s="39">
        <v>5</v>
      </c>
      <c r="E98" s="42">
        <v>5</v>
      </c>
      <c r="F98" s="42">
        <v>5</v>
      </c>
      <c r="G98" s="42"/>
      <c r="H98" s="44" t="s">
        <v>120</v>
      </c>
    </row>
    <row r="99" spans="1:8" ht="16.5" customHeight="1">
      <c r="A99" s="37">
        <v>86</v>
      </c>
      <c r="B99" s="43">
        <v>42759</v>
      </c>
      <c r="C99" s="39">
        <v>5</v>
      </c>
      <c r="D99" s="39">
        <v>5</v>
      </c>
      <c r="E99" s="42">
        <v>5</v>
      </c>
      <c r="F99" s="42">
        <v>5</v>
      </c>
      <c r="G99" s="42"/>
      <c r="H99" s="44" t="s">
        <v>121</v>
      </c>
    </row>
    <row r="100" spans="1:8" ht="16.5" customHeight="1">
      <c r="A100" s="37">
        <v>87</v>
      </c>
      <c r="B100" s="43">
        <v>42759</v>
      </c>
      <c r="C100" s="39">
        <v>6</v>
      </c>
      <c r="D100" s="39">
        <v>5</v>
      </c>
      <c r="E100" s="42">
        <v>6</v>
      </c>
      <c r="F100" s="42">
        <v>5</v>
      </c>
      <c r="G100" s="42"/>
      <c r="H100" s="44" t="s">
        <v>122</v>
      </c>
    </row>
    <row r="101" spans="1:8" ht="16.5" customHeight="1">
      <c r="A101" s="37">
        <v>88</v>
      </c>
      <c r="B101" s="43">
        <v>42759</v>
      </c>
      <c r="C101" s="39">
        <v>5</v>
      </c>
      <c r="D101" s="39">
        <v>5</v>
      </c>
      <c r="E101" s="42">
        <v>5</v>
      </c>
      <c r="F101" s="42">
        <v>5</v>
      </c>
      <c r="G101" s="42"/>
      <c r="H101" s="44" t="s">
        <v>123</v>
      </c>
    </row>
    <row r="102" spans="1:8" ht="16.5" customHeight="1">
      <c r="A102" s="37">
        <v>89</v>
      </c>
      <c r="B102" s="43">
        <v>42759</v>
      </c>
      <c r="C102" s="39">
        <v>5</v>
      </c>
      <c r="D102" s="40"/>
      <c r="E102" s="42">
        <v>6</v>
      </c>
      <c r="F102" s="42">
        <v>6</v>
      </c>
      <c r="G102" s="42"/>
      <c r="H102" s="44" t="s">
        <v>124</v>
      </c>
    </row>
    <row r="103" spans="1:8" ht="16.5" customHeight="1">
      <c r="A103" s="37">
        <v>90</v>
      </c>
      <c r="B103" s="43">
        <v>42759</v>
      </c>
      <c r="C103" s="39">
        <v>8</v>
      </c>
      <c r="D103" s="40"/>
      <c r="E103" s="42">
        <v>8</v>
      </c>
      <c r="F103" s="42">
        <v>8</v>
      </c>
      <c r="G103" s="42"/>
      <c r="H103" s="44" t="s">
        <v>125</v>
      </c>
    </row>
    <row r="104" spans="1:8" ht="16.5" customHeight="1">
      <c r="A104" s="37">
        <v>91</v>
      </c>
      <c r="B104" s="43">
        <v>42759</v>
      </c>
      <c r="C104" s="39">
        <v>7</v>
      </c>
      <c r="D104" s="40"/>
      <c r="E104" s="42">
        <v>6</v>
      </c>
      <c r="F104" s="42">
        <v>6</v>
      </c>
      <c r="G104" s="42"/>
      <c r="H104" s="44" t="s">
        <v>126</v>
      </c>
    </row>
    <row r="105" spans="1:8" ht="16.5" customHeight="1">
      <c r="A105" s="37">
        <v>92</v>
      </c>
      <c r="B105" s="43">
        <v>42759</v>
      </c>
      <c r="C105" s="39">
        <v>6</v>
      </c>
      <c r="D105" s="40"/>
      <c r="E105" s="42">
        <v>6</v>
      </c>
      <c r="F105" s="42">
        <v>5</v>
      </c>
      <c r="G105" s="42"/>
      <c r="H105" s="44" t="s">
        <v>127</v>
      </c>
    </row>
    <row r="106" spans="1:8" ht="16.5" customHeight="1">
      <c r="A106" s="37">
        <v>93</v>
      </c>
      <c r="B106" s="43">
        <v>42759</v>
      </c>
      <c r="C106" s="39">
        <v>6</v>
      </c>
      <c r="D106" s="40"/>
      <c r="E106" s="42">
        <v>5</v>
      </c>
      <c r="F106" s="42">
        <v>5</v>
      </c>
      <c r="G106" s="42"/>
      <c r="H106" s="44" t="s">
        <v>128</v>
      </c>
    </row>
    <row r="107" spans="1:8" ht="16.5" customHeight="1">
      <c r="A107" s="37">
        <v>94</v>
      </c>
      <c r="B107" s="43">
        <v>42759</v>
      </c>
      <c r="C107" s="39">
        <v>5</v>
      </c>
      <c r="D107" s="40"/>
      <c r="E107" s="42">
        <v>5</v>
      </c>
      <c r="F107" s="42">
        <v>5</v>
      </c>
      <c r="G107" s="42"/>
      <c r="H107" s="44" t="s">
        <v>129</v>
      </c>
    </row>
    <row r="108" spans="1:8" ht="16.5" customHeight="1">
      <c r="A108" s="37">
        <v>95</v>
      </c>
      <c r="B108" s="43">
        <v>42759</v>
      </c>
      <c r="C108" s="39">
        <v>6</v>
      </c>
      <c r="D108" s="40"/>
      <c r="E108" s="42">
        <v>6</v>
      </c>
      <c r="F108" s="42">
        <v>6</v>
      </c>
      <c r="G108" s="42"/>
      <c r="H108" s="44" t="s">
        <v>130</v>
      </c>
    </row>
    <row r="109" spans="1:8" ht="16.5" customHeight="1">
      <c r="A109" s="37">
        <v>96</v>
      </c>
      <c r="B109" s="43">
        <v>42759</v>
      </c>
      <c r="C109" s="39">
        <v>6</v>
      </c>
      <c r="D109" s="40"/>
      <c r="E109" s="42">
        <v>5</v>
      </c>
      <c r="F109" s="42">
        <v>5</v>
      </c>
      <c r="G109" s="42"/>
      <c r="H109" s="44" t="s">
        <v>131</v>
      </c>
    </row>
    <row r="110" spans="1:8" ht="16.5" customHeight="1">
      <c r="A110" s="37">
        <v>97</v>
      </c>
      <c r="B110" s="43">
        <v>42759</v>
      </c>
      <c r="C110" s="39">
        <v>5</v>
      </c>
      <c r="D110" s="40"/>
      <c r="E110" s="42">
        <v>5</v>
      </c>
      <c r="F110" s="42">
        <v>5</v>
      </c>
      <c r="G110" s="42"/>
      <c r="H110" s="44" t="s">
        <v>132</v>
      </c>
    </row>
    <row r="111" spans="1:8" ht="16.5" customHeight="1">
      <c r="A111" s="37">
        <v>98</v>
      </c>
      <c r="B111" s="43">
        <v>42759</v>
      </c>
      <c r="C111" s="39">
        <v>5</v>
      </c>
      <c r="D111" s="40"/>
      <c r="E111" s="42">
        <v>5</v>
      </c>
      <c r="F111" s="42">
        <v>5</v>
      </c>
      <c r="G111" s="42"/>
      <c r="H111" s="44" t="s">
        <v>133</v>
      </c>
    </row>
    <row r="112" spans="1:8" ht="16.5" customHeight="1">
      <c r="A112" s="37">
        <v>99</v>
      </c>
      <c r="B112" s="43">
        <v>42759</v>
      </c>
      <c r="C112" s="39">
        <v>6</v>
      </c>
      <c r="D112" s="40"/>
      <c r="E112" s="42">
        <v>6</v>
      </c>
      <c r="F112" s="42">
        <v>6</v>
      </c>
      <c r="G112" s="42"/>
      <c r="H112" s="44" t="s">
        <v>134</v>
      </c>
    </row>
    <row r="113" spans="1:8" ht="16.5" customHeight="1">
      <c r="A113" s="37">
        <v>100</v>
      </c>
      <c r="B113" s="43">
        <v>42759</v>
      </c>
      <c r="C113" s="39">
        <v>7</v>
      </c>
      <c r="D113" s="40"/>
      <c r="E113" s="42">
        <v>6</v>
      </c>
      <c r="F113" s="42">
        <v>6</v>
      </c>
      <c r="G113" s="42"/>
      <c r="H113" s="44" t="s">
        <v>135</v>
      </c>
    </row>
    <row r="114" spans="1:8" ht="16.5" customHeight="1">
      <c r="A114" s="37">
        <v>101</v>
      </c>
      <c r="B114" s="43">
        <v>42759</v>
      </c>
      <c r="C114" s="39">
        <v>5</v>
      </c>
      <c r="D114" s="40"/>
      <c r="E114" s="42">
        <v>5</v>
      </c>
      <c r="F114" s="42">
        <v>5</v>
      </c>
      <c r="G114" s="42"/>
      <c r="H114" s="44" t="s">
        <v>136</v>
      </c>
    </row>
    <row r="115" spans="1:8" ht="16.5" customHeight="1">
      <c r="A115" s="37">
        <v>102</v>
      </c>
      <c r="B115" s="43">
        <v>42759</v>
      </c>
      <c r="C115" s="39">
        <v>6</v>
      </c>
      <c r="D115" s="40"/>
      <c r="E115" s="42">
        <v>5</v>
      </c>
      <c r="F115" s="42">
        <v>5</v>
      </c>
      <c r="G115" s="42"/>
      <c r="H115" s="44" t="s">
        <v>137</v>
      </c>
    </row>
    <row r="116" spans="1:8" ht="16.5" customHeight="1">
      <c r="A116" s="37">
        <v>103</v>
      </c>
      <c r="B116" s="43">
        <v>42759</v>
      </c>
      <c r="C116" s="39">
        <v>6</v>
      </c>
      <c r="D116" s="40"/>
      <c r="E116" s="42">
        <v>6</v>
      </c>
      <c r="F116" s="42">
        <v>6</v>
      </c>
      <c r="G116" s="42"/>
      <c r="H116" s="44" t="s">
        <v>138</v>
      </c>
    </row>
    <row r="117" spans="1:8" ht="16.5" customHeight="1">
      <c r="A117" s="37">
        <v>104</v>
      </c>
      <c r="B117" s="43">
        <v>42759</v>
      </c>
      <c r="C117" s="39">
        <v>5</v>
      </c>
      <c r="D117" s="40"/>
      <c r="E117" s="42">
        <v>6</v>
      </c>
      <c r="F117" s="42">
        <v>4</v>
      </c>
      <c r="G117" s="42"/>
      <c r="H117" s="44" t="s">
        <v>139</v>
      </c>
    </row>
    <row r="118" spans="1:8" ht="16.5" customHeight="1">
      <c r="A118" s="37">
        <v>105</v>
      </c>
      <c r="B118" s="43">
        <v>42816</v>
      </c>
      <c r="C118" s="39">
        <v>5</v>
      </c>
      <c r="D118" s="39">
        <v>5</v>
      </c>
      <c r="E118" s="42">
        <v>5</v>
      </c>
      <c r="F118" s="42">
        <v>5</v>
      </c>
      <c r="G118" s="42"/>
      <c r="H118" s="44" t="s">
        <v>140</v>
      </c>
    </row>
    <row r="119" spans="1:8" ht="16.5" customHeight="1">
      <c r="A119" s="37">
        <v>106</v>
      </c>
      <c r="B119" s="43">
        <v>42816</v>
      </c>
      <c r="C119" s="39">
        <v>5</v>
      </c>
      <c r="D119" s="39">
        <v>5</v>
      </c>
      <c r="E119" s="42">
        <v>5</v>
      </c>
      <c r="F119" s="42">
        <v>5</v>
      </c>
      <c r="G119" s="42"/>
      <c r="H119" s="44" t="s">
        <v>141</v>
      </c>
    </row>
    <row r="120" spans="1:8" ht="16.5" customHeight="1">
      <c r="A120" s="37">
        <v>107</v>
      </c>
      <c r="B120" s="43">
        <v>42816</v>
      </c>
      <c r="C120" s="39">
        <v>5</v>
      </c>
      <c r="D120" s="39">
        <v>6</v>
      </c>
      <c r="E120" s="42">
        <v>5</v>
      </c>
      <c r="F120" s="42">
        <v>5</v>
      </c>
      <c r="G120" s="42"/>
      <c r="H120" s="44" t="s">
        <v>142</v>
      </c>
    </row>
    <row r="121" spans="1:8" ht="16.5" customHeight="1">
      <c r="A121" s="37">
        <v>108</v>
      </c>
      <c r="B121" s="43">
        <v>42816</v>
      </c>
      <c r="C121" s="39">
        <v>6</v>
      </c>
      <c r="D121" s="39">
        <v>6</v>
      </c>
      <c r="E121" s="42">
        <v>6</v>
      </c>
      <c r="F121" s="42">
        <v>5</v>
      </c>
      <c r="G121" s="42"/>
      <c r="H121" s="44" t="s">
        <v>143</v>
      </c>
    </row>
    <row r="122" spans="1:8" ht="16.5" customHeight="1">
      <c r="A122" s="37">
        <v>109</v>
      </c>
      <c r="B122" s="43">
        <v>42816</v>
      </c>
      <c r="C122" s="39">
        <v>6</v>
      </c>
      <c r="D122" s="39">
        <v>7</v>
      </c>
      <c r="E122" s="42">
        <v>6</v>
      </c>
      <c r="F122" s="42">
        <v>6</v>
      </c>
      <c r="G122" s="42"/>
      <c r="H122" s="44" t="s">
        <v>144</v>
      </c>
    </row>
    <row r="123" spans="1:8" ht="16.5" customHeight="1">
      <c r="A123" s="37">
        <v>110</v>
      </c>
      <c r="B123" s="43">
        <v>42816</v>
      </c>
      <c r="C123" s="39">
        <v>5</v>
      </c>
      <c r="D123" s="39">
        <v>5</v>
      </c>
      <c r="E123" s="42">
        <v>5</v>
      </c>
      <c r="F123" s="42">
        <v>5</v>
      </c>
      <c r="G123" s="42"/>
      <c r="H123" s="44" t="s">
        <v>145</v>
      </c>
    </row>
    <row r="124" spans="1:8" ht="16.5" customHeight="1">
      <c r="A124" s="37">
        <v>111</v>
      </c>
      <c r="B124" s="43">
        <v>42816</v>
      </c>
      <c r="C124" s="39">
        <v>5</v>
      </c>
      <c r="D124" s="39">
        <v>6</v>
      </c>
      <c r="E124" s="42">
        <v>6</v>
      </c>
      <c r="F124" s="42">
        <v>6</v>
      </c>
      <c r="G124" s="42"/>
      <c r="H124" s="44" t="s">
        <v>146</v>
      </c>
    </row>
    <row r="125" spans="1:8" ht="16.5" customHeight="1">
      <c r="A125" s="37">
        <v>112</v>
      </c>
      <c r="B125" s="43">
        <v>42816</v>
      </c>
      <c r="C125" s="39">
        <v>6</v>
      </c>
      <c r="D125" s="39">
        <v>7</v>
      </c>
      <c r="E125" s="42">
        <v>6</v>
      </c>
      <c r="F125" s="42">
        <v>6</v>
      </c>
      <c r="G125" s="42"/>
      <c r="H125" s="44" t="s">
        <v>147</v>
      </c>
    </row>
    <row r="126" spans="1:8" ht="16.5" customHeight="1">
      <c r="A126" s="37">
        <v>113</v>
      </c>
      <c r="B126" s="43">
        <v>42816</v>
      </c>
      <c r="C126" s="39">
        <v>7</v>
      </c>
      <c r="D126" s="39">
        <v>7</v>
      </c>
      <c r="E126" s="42">
        <v>6</v>
      </c>
      <c r="F126" s="42">
        <v>6</v>
      </c>
      <c r="G126" s="42"/>
      <c r="H126" s="44" t="s">
        <v>148</v>
      </c>
    </row>
    <row r="127" spans="1:8" ht="16.5" customHeight="1">
      <c r="A127" s="37">
        <v>114</v>
      </c>
      <c r="B127" s="43">
        <v>42816</v>
      </c>
      <c r="C127" s="39">
        <v>6</v>
      </c>
      <c r="D127" s="39">
        <v>6</v>
      </c>
      <c r="E127" s="42">
        <v>6</v>
      </c>
      <c r="F127" s="42">
        <v>6</v>
      </c>
      <c r="G127" s="42"/>
      <c r="H127" s="44" t="s">
        <v>149</v>
      </c>
    </row>
    <row r="128" spans="1:8" ht="16.5" customHeight="1">
      <c r="A128" s="37">
        <v>115</v>
      </c>
      <c r="B128" s="43">
        <v>42816</v>
      </c>
      <c r="C128" s="39">
        <v>5</v>
      </c>
      <c r="D128" s="39">
        <v>5</v>
      </c>
      <c r="E128" s="42"/>
      <c r="F128" s="42">
        <v>7</v>
      </c>
      <c r="G128" s="42"/>
      <c r="H128" s="44" t="s">
        <v>150</v>
      </c>
    </row>
    <row r="129" spans="1:8" ht="16.5" customHeight="1">
      <c r="A129" s="37">
        <v>116</v>
      </c>
      <c r="B129" s="43">
        <v>42816</v>
      </c>
      <c r="C129" s="39">
        <v>5</v>
      </c>
      <c r="D129" s="39">
        <v>6</v>
      </c>
      <c r="E129" s="42">
        <v>5</v>
      </c>
      <c r="F129" s="42">
        <v>6</v>
      </c>
      <c r="G129" s="42"/>
      <c r="H129" s="44" t="s">
        <v>151</v>
      </c>
    </row>
    <row r="130" spans="1:8" ht="16.5" customHeight="1">
      <c r="A130" s="37">
        <v>117</v>
      </c>
      <c r="B130" s="43">
        <v>42816</v>
      </c>
      <c r="C130" s="39">
        <v>5</v>
      </c>
      <c r="D130" s="39">
        <v>6</v>
      </c>
      <c r="E130" s="42">
        <v>5</v>
      </c>
      <c r="F130" s="42">
        <v>5</v>
      </c>
      <c r="G130" s="42"/>
      <c r="H130" s="44" t="s">
        <v>152</v>
      </c>
    </row>
    <row r="131" spans="1:8" ht="16.5" customHeight="1">
      <c r="A131" s="37">
        <v>118</v>
      </c>
      <c r="B131" s="43">
        <v>42816</v>
      </c>
      <c r="C131" s="39">
        <v>6</v>
      </c>
      <c r="D131" s="39">
        <v>6</v>
      </c>
      <c r="E131" s="42">
        <v>6</v>
      </c>
      <c r="F131" s="42">
        <v>5</v>
      </c>
      <c r="G131" s="42"/>
      <c r="H131" s="44" t="s">
        <v>153</v>
      </c>
    </row>
    <row r="132" spans="1:8" ht="16.5" customHeight="1">
      <c r="A132" s="37">
        <v>119</v>
      </c>
      <c r="B132" s="43">
        <v>42816</v>
      </c>
      <c r="C132" s="39">
        <v>5</v>
      </c>
      <c r="D132" s="39">
        <v>6</v>
      </c>
      <c r="E132" s="42">
        <v>5</v>
      </c>
      <c r="F132" s="42">
        <v>6</v>
      </c>
      <c r="G132" s="42"/>
      <c r="H132" s="44" t="s">
        <v>154</v>
      </c>
    </row>
    <row r="133" spans="1:8" ht="16.5" customHeight="1">
      <c r="A133" s="37">
        <v>120</v>
      </c>
      <c r="B133" s="43">
        <v>42816</v>
      </c>
      <c r="C133" s="39">
        <v>6</v>
      </c>
      <c r="D133" s="39">
        <v>6</v>
      </c>
      <c r="E133" s="42">
        <v>6</v>
      </c>
      <c r="F133" s="42">
        <v>6</v>
      </c>
      <c r="G133" s="42"/>
      <c r="H133" s="44" t="s">
        <v>155</v>
      </c>
    </row>
    <row r="134" spans="1:8" ht="16.5" customHeight="1">
      <c r="A134" s="37">
        <v>121</v>
      </c>
      <c r="B134" s="43">
        <v>42816</v>
      </c>
      <c r="C134" s="39">
        <v>5</v>
      </c>
      <c r="D134" s="39">
        <v>5</v>
      </c>
      <c r="E134" s="42">
        <v>5</v>
      </c>
      <c r="F134" s="42">
        <v>5</v>
      </c>
      <c r="G134" s="42"/>
      <c r="H134" s="44" t="s">
        <v>156</v>
      </c>
    </row>
    <row r="135" spans="1:8" ht="16.5" customHeight="1">
      <c r="A135" s="37">
        <v>122</v>
      </c>
      <c r="B135" s="43">
        <v>42816</v>
      </c>
      <c r="C135" s="39">
        <v>5</v>
      </c>
      <c r="D135" s="39">
        <v>6</v>
      </c>
      <c r="E135" s="42">
        <v>6</v>
      </c>
      <c r="F135" s="42">
        <v>6</v>
      </c>
      <c r="G135" s="42"/>
      <c r="H135" s="44" t="s">
        <v>157</v>
      </c>
    </row>
    <row r="136" spans="1:8" ht="16.5" customHeight="1">
      <c r="A136" s="46">
        <v>123</v>
      </c>
      <c r="B136" s="47">
        <v>42816</v>
      </c>
      <c r="C136" s="34">
        <v>7</v>
      </c>
      <c r="D136" s="34">
        <v>7</v>
      </c>
      <c r="E136" s="48">
        <v>7</v>
      </c>
      <c r="F136" s="48">
        <v>7</v>
      </c>
      <c r="G136" s="48"/>
      <c r="H136" s="49" t="s">
        <v>158</v>
      </c>
    </row>
    <row r="137" spans="1:8" ht="33" customHeight="1">
      <c r="A137" s="50" t="s">
        <v>159</v>
      </c>
      <c r="B137" s="51"/>
      <c r="C137" s="51"/>
      <c r="D137" s="51"/>
      <c r="E137" s="51"/>
      <c r="F137" s="51"/>
      <c r="G137" s="51"/>
      <c r="H137" s="52"/>
    </row>
    <row r="138" spans="1:8" ht="33" customHeight="1">
      <c r="A138" s="53"/>
      <c r="B138" s="54"/>
      <c r="C138" s="54"/>
      <c r="D138" s="54"/>
      <c r="E138" s="54"/>
      <c r="F138" s="54"/>
      <c r="G138" s="54"/>
      <c r="H138" s="55"/>
    </row>
    <row r="139" spans="1:8" ht="23.25" customHeight="1">
      <c r="A139" s="56" t="s">
        <v>160</v>
      </c>
      <c r="B139" s="56"/>
      <c r="C139" s="56"/>
      <c r="D139" s="56"/>
      <c r="E139" s="56"/>
      <c r="F139" s="56"/>
      <c r="G139" s="56"/>
      <c r="H139" s="56"/>
    </row>
    <row r="140" spans="1:8" ht="23.25" customHeight="1">
      <c r="A140" s="56"/>
      <c r="B140" s="56"/>
      <c r="C140" s="56"/>
      <c r="D140" s="56"/>
      <c r="E140" s="56"/>
      <c r="F140" s="56"/>
      <c r="G140" s="56"/>
      <c r="H140" s="56"/>
    </row>
    <row r="141" spans="1:8" s="60" customFormat="1" ht="14.25" customHeight="1">
      <c r="A141" s="57" t="s">
        <v>161</v>
      </c>
      <c r="B141" s="58"/>
      <c r="C141" s="58"/>
      <c r="D141" s="58"/>
      <c r="E141" s="58"/>
      <c r="F141" s="58"/>
      <c r="G141" s="58"/>
      <c r="H141" s="59"/>
    </row>
    <row r="142" spans="1:8" s="60" customFormat="1" ht="14.25" customHeight="1">
      <c r="A142" s="61"/>
      <c r="B142" s="62" t="s">
        <v>162</v>
      </c>
      <c r="C142" s="63"/>
      <c r="E142" s="62" t="s">
        <v>163</v>
      </c>
      <c r="F142" s="63"/>
      <c r="H142" s="64"/>
    </row>
    <row r="143" spans="1:8" s="60" customFormat="1" ht="14.25" customHeight="1">
      <c r="A143" s="61"/>
      <c r="B143" s="62" t="s">
        <v>164</v>
      </c>
      <c r="C143" s="63"/>
      <c r="E143" s="62" t="s">
        <v>165</v>
      </c>
      <c r="F143" s="63"/>
      <c r="H143" s="64"/>
    </row>
    <row r="144" spans="1:8" ht="6" customHeight="1">
      <c r="A144" s="17"/>
      <c r="B144" s="18"/>
      <c r="C144" s="18"/>
      <c r="D144" s="18"/>
      <c r="E144" s="18"/>
      <c r="F144" s="18"/>
      <c r="G144" s="65"/>
      <c r="H144" s="19"/>
    </row>
  </sheetData>
  <sheetProtection selectLockedCells="1" selectUnlockedCells="1"/>
  <mergeCells count="17">
    <mergeCell ref="A1:H1"/>
    <mergeCell ref="A2:H2"/>
    <mergeCell ref="C4:D4"/>
    <mergeCell ref="G4:H4"/>
    <mergeCell ref="C5:D5"/>
    <mergeCell ref="G5:H5"/>
    <mergeCell ref="C6:D6"/>
    <mergeCell ref="G6:H6"/>
    <mergeCell ref="C7:D7"/>
    <mergeCell ref="G7:H7"/>
    <mergeCell ref="C8:D8"/>
    <mergeCell ref="G8:H8"/>
    <mergeCell ref="C9:D9"/>
    <mergeCell ref="G9:H9"/>
    <mergeCell ref="C10:D10"/>
    <mergeCell ref="G10:H10"/>
    <mergeCell ref="A139:H140"/>
  </mergeCells>
  <printOptions/>
  <pageMargins left="0.37986111111111115" right="0.5" top="0.5" bottom="0.5" header="0.5118110236220472" footer="0.5"/>
  <pageSetup horizontalDpi="300" verticalDpi="300" orientation="portrait"/>
  <headerFooter alignWithMargins="0">
    <oddFooter>&amp;RPAGE  &amp;P OF &amp;N</oddFooter>
  </headerFooter>
</worksheet>
</file>

<file path=xl/worksheets/sheet2.xml><?xml version="1.0" encoding="utf-8"?>
<worksheet xmlns="http://schemas.openxmlformats.org/spreadsheetml/2006/main" xmlns:r="http://schemas.openxmlformats.org/officeDocument/2006/relationships">
  <dimension ref="A1:AF132"/>
  <sheetViews>
    <sheetView workbookViewId="0" topLeftCell="N1">
      <selection activeCell="W23" sqref="W23"/>
    </sheetView>
  </sheetViews>
  <sheetFormatPr defaultColWidth="9.33203125" defaultRowHeight="11.25"/>
  <cols>
    <col min="1" max="3" width="10.66015625" style="66" hidden="1" customWidth="1"/>
    <col min="4" max="4" width="12.33203125" style="66" hidden="1" customWidth="1"/>
    <col min="5" max="5" width="12.83203125" style="66" hidden="1" customWidth="1"/>
    <col min="6" max="9" width="10.66015625" style="66" hidden="1" customWidth="1"/>
    <col min="10" max="10" width="9" style="66" hidden="1" customWidth="1"/>
    <col min="11" max="11" width="7.66015625" style="66" hidden="1" customWidth="1"/>
    <col min="12" max="12" width="10.66015625" style="66" hidden="1" customWidth="1"/>
    <col min="13" max="13" width="12.66015625" style="66" hidden="1" customWidth="1"/>
    <col min="14" max="14" width="13" style="66" customWidth="1"/>
    <col min="15" max="15" width="14.33203125" style="66" customWidth="1"/>
    <col min="16" max="16" width="2.33203125" style="66" customWidth="1"/>
    <col min="17" max="17" width="6.16015625" style="66" customWidth="1"/>
    <col min="18" max="18" width="6.16015625" style="66" hidden="1" customWidth="1"/>
    <col min="19" max="19" width="8.16015625" style="66" customWidth="1"/>
    <col min="20" max="20" width="8.5" style="66" customWidth="1"/>
    <col min="21" max="21" width="14.83203125" style="66" customWidth="1"/>
    <col min="22" max="22" width="7.5" style="66" customWidth="1"/>
    <col min="23" max="23" width="12.66015625" style="66" customWidth="1"/>
    <col min="24" max="24" width="9.16015625" style="66" customWidth="1"/>
    <col min="25" max="25" width="8.16015625" style="66" customWidth="1"/>
    <col min="26" max="26" width="11" style="66" customWidth="1"/>
    <col min="27" max="27" width="9.33203125" style="66" customWidth="1"/>
    <col min="28" max="16384" width="10.33203125" style="66" customWidth="1"/>
  </cols>
  <sheetData>
    <row r="1" ht="9.75">
      <c r="AB1" s="67"/>
    </row>
    <row r="2" ht="9.75">
      <c r="AB2" s="67"/>
    </row>
    <row r="3" ht="9.75">
      <c r="AB3" s="67"/>
    </row>
    <row r="4" s="67" customFormat="1" ht="9.75"/>
    <row r="5" spans="14:28" ht="9.75">
      <c r="N5" s="68" t="s">
        <v>166</v>
      </c>
      <c r="O5" s="69">
        <v>2018</v>
      </c>
      <c r="P5" s="70"/>
      <c r="Q5" s="70"/>
      <c r="R5" s="70"/>
      <c r="S5" s="71"/>
      <c r="T5" s="72" t="s">
        <v>167</v>
      </c>
      <c r="U5" s="73" t="s">
        <v>3</v>
      </c>
      <c r="V5" s="67"/>
      <c r="W5" s="74" t="s">
        <v>168</v>
      </c>
      <c r="X5" s="75">
        <v>106</v>
      </c>
      <c r="Y5" s="76"/>
      <c r="Z5" s="77" t="s">
        <v>169</v>
      </c>
      <c r="AA5" s="78">
        <f>(COUNTIF(U18:U123,"0")/X6)</f>
        <v>0.5</v>
      </c>
      <c r="AB5" s="67"/>
    </row>
    <row r="6" spans="14:28" ht="9.75">
      <c r="N6" s="79" t="s">
        <v>170</v>
      </c>
      <c r="O6" s="80"/>
      <c r="P6" s="81"/>
      <c r="Q6" s="81"/>
      <c r="R6" s="81"/>
      <c r="S6" s="82"/>
      <c r="T6" s="83" t="s">
        <v>171</v>
      </c>
      <c r="U6" s="84">
        <v>110</v>
      </c>
      <c r="V6" s="67"/>
      <c r="W6" s="85" t="s">
        <v>172</v>
      </c>
      <c r="X6" s="86">
        <f>COUNTA(S18:S123)</f>
        <v>106</v>
      </c>
      <c r="Y6" s="86"/>
      <c r="Z6" s="87" t="s">
        <v>173</v>
      </c>
      <c r="AA6" s="88">
        <f>W127</f>
        <v>0.05349173886909735</v>
      </c>
      <c r="AB6" s="67"/>
    </row>
    <row r="7" spans="14:28" ht="9.75">
      <c r="N7" s="89" t="s">
        <v>174</v>
      </c>
      <c r="O7" s="90"/>
      <c r="P7" s="91"/>
      <c r="Q7" s="91"/>
      <c r="R7" s="91"/>
      <c r="S7" s="92"/>
      <c r="T7" s="83" t="s">
        <v>175</v>
      </c>
      <c r="U7" s="93" t="s">
        <v>21</v>
      </c>
      <c r="V7" s="67"/>
      <c r="W7" s="85" t="s">
        <v>176</v>
      </c>
      <c r="X7" s="94">
        <f>X6/X5</f>
        <v>1</v>
      </c>
      <c r="Y7" s="94"/>
      <c r="Z7" s="87" t="s">
        <v>177</v>
      </c>
      <c r="AA7" s="95">
        <f>Y130</f>
        <v>0.590810124975516</v>
      </c>
      <c r="AB7" s="67"/>
    </row>
    <row r="8" spans="14:28" ht="9.75">
      <c r="N8" s="96" t="s">
        <v>178</v>
      </c>
      <c r="O8" s="97"/>
      <c r="P8" s="98"/>
      <c r="Q8" s="98"/>
      <c r="R8" s="98"/>
      <c r="S8" s="99"/>
      <c r="T8" s="100"/>
      <c r="U8" s="101">
        <f>VLOOKUP(U6,'[3]SPECIES_CODES'!A2:B58,2,FALSE)</f>
        <v>0</v>
      </c>
      <c r="V8" s="67"/>
      <c r="W8" s="85" t="s">
        <v>179</v>
      </c>
      <c r="X8" s="102">
        <f>COUNTIF(U18:U123,"0")</f>
        <v>53</v>
      </c>
      <c r="Y8" s="102"/>
      <c r="Z8" s="87" t="s">
        <v>180</v>
      </c>
      <c r="AA8" s="103">
        <f>Z127</f>
        <v>0.07564874258359759</v>
      </c>
      <c r="AB8" s="67"/>
    </row>
    <row r="9" spans="14:28" ht="7.5">
      <c r="N9" s="67"/>
      <c r="O9" s="67"/>
      <c r="P9" s="67"/>
      <c r="Q9" s="67"/>
      <c r="R9" s="67"/>
      <c r="S9" s="67"/>
      <c r="T9" s="67"/>
      <c r="U9" s="67"/>
      <c r="V9" s="67"/>
      <c r="W9" s="104" t="s">
        <v>21</v>
      </c>
      <c r="X9" s="105" t="s">
        <v>21</v>
      </c>
      <c r="Y9" s="105"/>
      <c r="Z9" s="106" t="s">
        <v>181</v>
      </c>
      <c r="AA9" s="107">
        <f>AA127</f>
        <v>0.05349173886909735</v>
      </c>
      <c r="AB9" s="67"/>
    </row>
    <row r="10" spans="14:28" ht="7.5">
      <c r="N10" s="108" t="s">
        <v>182</v>
      </c>
      <c r="O10" s="109" t="s">
        <v>31</v>
      </c>
      <c r="P10" s="110"/>
      <c r="Q10" s="110"/>
      <c r="R10" s="110"/>
      <c r="S10" s="111"/>
      <c r="T10" s="72" t="s">
        <v>183</v>
      </c>
      <c r="U10" s="112" t="s">
        <v>32</v>
      </c>
      <c r="V10" s="67"/>
      <c r="W10" s="67"/>
      <c r="X10" s="67" t="s">
        <v>21</v>
      </c>
      <c r="Y10" s="67"/>
      <c r="Z10" s="67"/>
      <c r="AA10" s="67"/>
      <c r="AB10" s="67"/>
    </row>
    <row r="11" spans="14:28" ht="7.5">
      <c r="N11" s="113" t="s">
        <v>184</v>
      </c>
      <c r="O11" s="114"/>
      <c r="P11" s="115"/>
      <c r="Q11" s="115"/>
      <c r="R11" s="115"/>
      <c r="S11" s="116"/>
      <c r="T11" s="117" t="s">
        <v>185</v>
      </c>
      <c r="U11" s="118"/>
      <c r="V11" s="67"/>
      <c r="W11" s="119"/>
      <c r="X11" s="82"/>
      <c r="Y11" s="82"/>
      <c r="Z11" s="67"/>
      <c r="AA11" s="67"/>
      <c r="AB11" s="67"/>
    </row>
    <row r="12" spans="14:28" ht="7.5">
      <c r="N12" s="67"/>
      <c r="O12" s="67"/>
      <c r="P12" s="67"/>
      <c r="Q12" s="67"/>
      <c r="R12" s="67"/>
      <c r="S12" s="67"/>
      <c r="T12" s="67"/>
      <c r="U12" s="67"/>
      <c r="V12" s="67"/>
      <c r="W12" s="120" t="s">
        <v>186</v>
      </c>
      <c r="X12" s="121" t="s">
        <v>187</v>
      </c>
      <c r="Y12" s="122"/>
      <c r="Z12" s="123" t="s">
        <v>188</v>
      </c>
      <c r="AA12" s="67"/>
      <c r="AB12" s="67"/>
    </row>
    <row r="13" spans="14:28" ht="7.5">
      <c r="N13" s="67"/>
      <c r="O13" s="67"/>
      <c r="P13" s="67"/>
      <c r="Q13" s="67"/>
      <c r="R13" s="67"/>
      <c r="S13" s="67"/>
      <c r="T13" s="67"/>
      <c r="U13" s="67"/>
      <c r="V13" s="67"/>
      <c r="W13" s="124" t="s">
        <v>189</v>
      </c>
      <c r="X13" s="121" t="s">
        <v>190</v>
      </c>
      <c r="Y13" s="122"/>
      <c r="Z13" s="123" t="s">
        <v>191</v>
      </c>
      <c r="AA13" s="67"/>
      <c r="AB13" s="67"/>
    </row>
    <row r="14" spans="1:32" s="128" customFormat="1" ht="27" customHeight="1">
      <c r="A14" s="125" t="s">
        <v>192</v>
      </c>
      <c r="B14" s="125" t="s">
        <v>193</v>
      </c>
      <c r="C14" s="125" t="s">
        <v>194</v>
      </c>
      <c r="D14" s="125" t="s">
        <v>195</v>
      </c>
      <c r="E14" s="125" t="s">
        <v>196</v>
      </c>
      <c r="F14" s="125" t="s">
        <v>197</v>
      </c>
      <c r="G14" s="125" t="s">
        <v>198</v>
      </c>
      <c r="H14" s="125" t="s">
        <v>199</v>
      </c>
      <c r="I14" s="125" t="s">
        <v>200</v>
      </c>
      <c r="J14" s="125" t="s">
        <v>35</v>
      </c>
      <c r="K14" s="125" t="s">
        <v>201</v>
      </c>
      <c r="L14" s="125" t="s">
        <v>168</v>
      </c>
      <c r="M14" s="125" t="s">
        <v>172</v>
      </c>
      <c r="N14" s="126" t="s">
        <v>202</v>
      </c>
      <c r="O14" s="126" t="s">
        <v>203</v>
      </c>
      <c r="P14" s="126" t="s">
        <v>204</v>
      </c>
      <c r="Q14" s="126" t="s">
        <v>205</v>
      </c>
      <c r="R14" s="126"/>
      <c r="S14" s="126" t="s">
        <v>206</v>
      </c>
      <c r="T14" s="126"/>
      <c r="U14" s="126" t="s">
        <v>207</v>
      </c>
      <c r="V14" s="126" t="s">
        <v>208</v>
      </c>
      <c r="W14" s="126" t="s">
        <v>209</v>
      </c>
      <c r="X14" s="127" t="s">
        <v>210</v>
      </c>
      <c r="Y14" s="127" t="s">
        <v>211</v>
      </c>
      <c r="Z14" s="126" t="s">
        <v>212</v>
      </c>
      <c r="AA14" s="126" t="s">
        <v>213</v>
      </c>
      <c r="AB14" s="126" t="s">
        <v>214</v>
      </c>
      <c r="AC14" s="125" t="s">
        <v>215</v>
      </c>
      <c r="AD14" s="125" t="s">
        <v>216</v>
      </c>
      <c r="AE14" s="125" t="s">
        <v>217</v>
      </c>
      <c r="AF14" s="125" t="s">
        <v>218</v>
      </c>
    </row>
    <row r="15" spans="1:32" ht="7.5">
      <c r="A15" s="129">
        <f>X13</f>
        <v>0</v>
      </c>
      <c r="B15" s="129">
        <f>X12</f>
        <v>0</v>
      </c>
      <c r="C15" s="129">
        <f>IF(O10=U10,"WITHIN","BETWEEN")</f>
        <v>0</v>
      </c>
      <c r="D15" s="129">
        <f>O10</f>
        <v>0</v>
      </c>
      <c r="E15" s="129">
        <f>U10</f>
        <v>0</v>
      </c>
      <c r="F15" s="130">
        <f>O11</f>
        <v>0</v>
      </c>
      <c r="G15" s="130">
        <f>U11</f>
        <v>0</v>
      </c>
      <c r="H15" s="129">
        <f>O7</f>
        <v>0</v>
      </c>
      <c r="I15" s="131">
        <f>U6</f>
        <v>110</v>
      </c>
      <c r="J15" s="129">
        <f>U5</f>
        <v>0</v>
      </c>
      <c r="K15" s="130">
        <f>O5</f>
        <v>2018</v>
      </c>
      <c r="L15" s="129">
        <f>X5</f>
        <v>106</v>
      </c>
      <c r="M15" s="129">
        <f>X6</f>
        <v>106</v>
      </c>
      <c r="N15" s="132">
        <f>X7</f>
        <v>1</v>
      </c>
      <c r="O15" s="133">
        <f>X8</f>
        <v>53</v>
      </c>
      <c r="P15" s="134">
        <f>AA5</f>
        <v>0.5</v>
      </c>
      <c r="Q15" s="135">
        <f>MIN(S18:S37)</f>
        <v>4</v>
      </c>
      <c r="R15" s="136">
        <f>MAX(S18:S37)</f>
        <v>7</v>
      </c>
      <c r="S15" s="135">
        <f>MIN(T18:T37)</f>
        <v>4</v>
      </c>
      <c r="T15" s="136">
        <f>MAX(T18:T37)</f>
        <v>6</v>
      </c>
      <c r="U15" s="133">
        <f>S127</f>
        <v>5.42</v>
      </c>
      <c r="V15" s="133">
        <f>T127</f>
        <v>5.27</v>
      </c>
      <c r="W15" s="133">
        <f>U127</f>
        <v>0.57</v>
      </c>
      <c r="X15" s="133">
        <f>V127</f>
        <v>5.349056603773585</v>
      </c>
      <c r="Y15" s="132">
        <f>AA6</f>
        <v>0.05349173886909735</v>
      </c>
      <c r="Z15" s="133">
        <f>X129</f>
        <v>0.3490566037735849</v>
      </c>
      <c r="AA15" s="133">
        <f>Y130</f>
        <v>0.590810124975516</v>
      </c>
      <c r="AB15" s="133">
        <f>Y127</f>
        <v>0.4002491214263474</v>
      </c>
      <c r="AC15" s="137">
        <f>Z131</f>
        <v>0.11045127556861498</v>
      </c>
      <c r="AD15" s="137">
        <f>Z127</f>
        <v>0.07564874258359759</v>
      </c>
      <c r="AE15" s="137">
        <f>AA132</f>
        <v>0.07810084594527168</v>
      </c>
      <c r="AF15" s="129">
        <f>AA127</f>
        <v>0.05349173886909735</v>
      </c>
    </row>
    <row r="16" spans="14:28" ht="7.5">
      <c r="N16" s="67"/>
      <c r="O16" s="67"/>
      <c r="P16" s="67"/>
      <c r="Q16" s="67"/>
      <c r="R16" s="67"/>
      <c r="S16" s="67"/>
      <c r="T16" s="67"/>
      <c r="U16" s="67"/>
      <c r="V16" s="67"/>
      <c r="W16" s="67"/>
      <c r="X16" s="92" t="s">
        <v>21</v>
      </c>
      <c r="Y16" s="92" t="s">
        <v>21</v>
      </c>
      <c r="Z16" s="67" t="s">
        <v>21</v>
      </c>
      <c r="AA16" s="67" t="s">
        <v>21</v>
      </c>
      <c r="AB16" s="67"/>
    </row>
    <row r="17" spans="14:28" s="138" customFormat="1" ht="15.75">
      <c r="N17" s="139" t="s">
        <v>200</v>
      </c>
      <c r="O17" s="140" t="s">
        <v>219</v>
      </c>
      <c r="P17" s="140"/>
      <c r="Q17" s="140"/>
      <c r="R17" s="140"/>
      <c r="S17" s="140" t="s">
        <v>220</v>
      </c>
      <c r="T17" s="140" t="s">
        <v>221</v>
      </c>
      <c r="U17" s="140" t="s">
        <v>222</v>
      </c>
      <c r="V17" s="140" t="s">
        <v>223</v>
      </c>
      <c r="W17" s="140" t="s">
        <v>224</v>
      </c>
      <c r="X17" s="140" t="s">
        <v>225</v>
      </c>
      <c r="Y17" s="140" t="s">
        <v>226</v>
      </c>
      <c r="Z17" s="140" t="s">
        <v>227</v>
      </c>
      <c r="AA17" s="140" t="s">
        <v>228</v>
      </c>
      <c r="AB17" s="82"/>
    </row>
    <row r="18" spans="1:28" ht="15">
      <c r="A18" s="66">
        <f>A15</f>
        <v>0</v>
      </c>
      <c r="B18" s="66">
        <f>B15</f>
        <v>0</v>
      </c>
      <c r="C18" s="66">
        <f>C15</f>
        <v>0</v>
      </c>
      <c r="D18" s="66">
        <f>D15</f>
        <v>0</v>
      </c>
      <c r="E18" s="66">
        <f>E15</f>
        <v>0</v>
      </c>
      <c r="F18" s="141">
        <f>F15</f>
        <v>0</v>
      </c>
      <c r="G18" s="141">
        <f>G15</f>
        <v>0</v>
      </c>
      <c r="H18" s="66">
        <f>H15</f>
        <v>0</v>
      </c>
      <c r="I18" s="66">
        <f>I15</f>
        <v>110</v>
      </c>
      <c r="J18" s="66">
        <f>J15</f>
        <v>0</v>
      </c>
      <c r="K18" s="141">
        <f>K15</f>
        <v>2018</v>
      </c>
      <c r="L18" s="66">
        <f>L15</f>
        <v>106</v>
      </c>
      <c r="M18" s="66">
        <f>M15</f>
        <v>106</v>
      </c>
      <c r="N18" s="142">
        <f>U6</f>
        <v>110</v>
      </c>
      <c r="O18" s="143">
        <f>U5</f>
        <v>0</v>
      </c>
      <c r="P18" s="144" t="s">
        <v>229</v>
      </c>
      <c r="Q18" s="32">
        <v>1</v>
      </c>
      <c r="R18" s="145"/>
      <c r="S18" s="34">
        <v>6</v>
      </c>
      <c r="T18" s="34">
        <v>6</v>
      </c>
      <c r="U18" s="146">
        <f aca="true" t="shared" si="0" ref="U18:U123">ABS(S18-T18)</f>
        <v>0</v>
      </c>
      <c r="V18" s="146">
        <f aca="true" t="shared" si="1" ref="V18:V123">AVERAGE(S18:T18)</f>
        <v>6</v>
      </c>
      <c r="W18" s="146">
        <f aca="true" t="shared" si="2" ref="W18:W123">(((ABS(S18-V18))/V18)+((ABS(T18-V18))/V18))/2</f>
        <v>0</v>
      </c>
      <c r="X18" s="146">
        <f aca="true" t="shared" si="3" ref="X18:X123">VAR(S18:T18)</f>
        <v>0</v>
      </c>
      <c r="Y18" s="129">
        <f aca="true" t="shared" si="4" ref="Y18:Y123">STDEV(S18:T18)</f>
        <v>0</v>
      </c>
      <c r="Z18" s="129">
        <f aca="true" t="shared" si="5" ref="Z18:Z123">Y18/V18</f>
        <v>0</v>
      </c>
      <c r="AA18" s="129">
        <f aca="true" t="shared" si="6" ref="AA18:AA123">Z18/SQRT(2)</f>
        <v>0</v>
      </c>
      <c r="AB18" s="67"/>
    </row>
    <row r="19" spans="1:28" ht="15">
      <c r="A19" s="66">
        <f aca="true" t="shared" si="7" ref="A19:A123">A18</f>
        <v>0</v>
      </c>
      <c r="B19" s="66">
        <f aca="true" t="shared" si="8" ref="B19:B123">B18</f>
        <v>0</v>
      </c>
      <c r="C19" s="66">
        <f aca="true" t="shared" si="9" ref="C19:C123">C18</f>
        <v>0</v>
      </c>
      <c r="D19" s="66">
        <f aca="true" t="shared" si="10" ref="D19:D123">D18</f>
        <v>0</v>
      </c>
      <c r="E19" s="66">
        <f aca="true" t="shared" si="11" ref="E19:E123">E18</f>
        <v>0</v>
      </c>
      <c r="F19" s="141">
        <f aca="true" t="shared" si="12" ref="F19:F123">F18</f>
        <v>0</v>
      </c>
      <c r="G19" s="141">
        <f aca="true" t="shared" si="13" ref="G19:G123">G18</f>
        <v>0</v>
      </c>
      <c r="H19" s="66">
        <f aca="true" t="shared" si="14" ref="H19:H123">H18</f>
        <v>0</v>
      </c>
      <c r="I19" s="66">
        <f aca="true" t="shared" si="15" ref="I19:I123">I18</f>
        <v>110</v>
      </c>
      <c r="J19" s="66">
        <f aca="true" t="shared" si="16" ref="J19:J123">J18</f>
        <v>0</v>
      </c>
      <c r="K19" s="141">
        <f aca="true" t="shared" si="17" ref="K19:K123">K18</f>
        <v>2018</v>
      </c>
      <c r="L19" s="66">
        <f aca="true" t="shared" si="18" ref="L19:L123">L18</f>
        <v>106</v>
      </c>
      <c r="M19" s="66">
        <f aca="true" t="shared" si="19" ref="M19:M123">M18</f>
        <v>106</v>
      </c>
      <c r="N19" s="147">
        <f aca="true" t="shared" si="20" ref="N19:N123">N18</f>
        <v>110</v>
      </c>
      <c r="O19" s="143">
        <f aca="true" t="shared" si="21" ref="O19:O123">O18</f>
        <v>0</v>
      </c>
      <c r="P19" s="144" t="s">
        <v>229</v>
      </c>
      <c r="Q19" s="37">
        <v>2</v>
      </c>
      <c r="R19" s="145"/>
      <c r="S19" s="39">
        <v>5</v>
      </c>
      <c r="T19" s="39">
        <v>5</v>
      </c>
      <c r="U19" s="146">
        <f t="shared" si="0"/>
        <v>0</v>
      </c>
      <c r="V19" s="146">
        <f t="shared" si="1"/>
        <v>5</v>
      </c>
      <c r="W19" s="146">
        <f t="shared" si="2"/>
        <v>0</v>
      </c>
      <c r="X19" s="146">
        <f t="shared" si="3"/>
        <v>0</v>
      </c>
      <c r="Y19" s="129">
        <f t="shared" si="4"/>
        <v>0</v>
      </c>
      <c r="Z19" s="129">
        <f t="shared" si="5"/>
        <v>0</v>
      </c>
      <c r="AA19" s="129">
        <f t="shared" si="6"/>
        <v>0</v>
      </c>
      <c r="AB19" s="67"/>
    </row>
    <row r="20" spans="1:28" ht="15">
      <c r="A20" s="66">
        <f t="shared" si="7"/>
        <v>0</v>
      </c>
      <c r="B20" s="66">
        <f t="shared" si="8"/>
        <v>0</v>
      </c>
      <c r="C20" s="66">
        <f t="shared" si="9"/>
        <v>0</v>
      </c>
      <c r="D20" s="66">
        <f t="shared" si="10"/>
        <v>0</v>
      </c>
      <c r="E20" s="66">
        <f t="shared" si="11"/>
        <v>0</v>
      </c>
      <c r="F20" s="141">
        <f t="shared" si="12"/>
        <v>0</v>
      </c>
      <c r="G20" s="141">
        <f t="shared" si="13"/>
        <v>0</v>
      </c>
      <c r="H20" s="66">
        <f t="shared" si="14"/>
        <v>0</v>
      </c>
      <c r="I20" s="66">
        <f t="shared" si="15"/>
        <v>110</v>
      </c>
      <c r="J20" s="66">
        <f t="shared" si="16"/>
        <v>0</v>
      </c>
      <c r="K20" s="141">
        <f t="shared" si="17"/>
        <v>2018</v>
      </c>
      <c r="L20" s="66">
        <f t="shared" si="18"/>
        <v>106</v>
      </c>
      <c r="M20" s="66">
        <f t="shared" si="19"/>
        <v>106</v>
      </c>
      <c r="N20" s="147">
        <f t="shared" si="20"/>
        <v>110</v>
      </c>
      <c r="O20" s="143">
        <f t="shared" si="21"/>
        <v>0</v>
      </c>
      <c r="P20" s="144" t="s">
        <v>229</v>
      </c>
      <c r="Q20" s="37">
        <v>3</v>
      </c>
      <c r="R20" s="145"/>
      <c r="S20" s="39">
        <v>5</v>
      </c>
      <c r="T20" s="39">
        <v>5</v>
      </c>
      <c r="U20" s="146">
        <f t="shared" si="0"/>
        <v>0</v>
      </c>
      <c r="V20" s="146">
        <f t="shared" si="1"/>
        <v>5</v>
      </c>
      <c r="W20" s="146">
        <f t="shared" si="2"/>
        <v>0</v>
      </c>
      <c r="X20" s="146">
        <f t="shared" si="3"/>
        <v>0</v>
      </c>
      <c r="Y20" s="129">
        <f t="shared" si="4"/>
        <v>0</v>
      </c>
      <c r="Z20" s="129">
        <f t="shared" si="5"/>
        <v>0</v>
      </c>
      <c r="AA20" s="129">
        <f t="shared" si="6"/>
        <v>0</v>
      </c>
      <c r="AB20" s="67"/>
    </row>
    <row r="21" spans="1:28" ht="15">
      <c r="A21" s="66">
        <f t="shared" si="7"/>
        <v>0</v>
      </c>
      <c r="B21" s="66">
        <f t="shared" si="8"/>
        <v>0</v>
      </c>
      <c r="C21" s="66">
        <f t="shared" si="9"/>
        <v>0</v>
      </c>
      <c r="D21" s="66">
        <f t="shared" si="10"/>
        <v>0</v>
      </c>
      <c r="E21" s="66">
        <f t="shared" si="11"/>
        <v>0</v>
      </c>
      <c r="F21" s="141">
        <f t="shared" si="12"/>
        <v>0</v>
      </c>
      <c r="G21" s="141">
        <f t="shared" si="13"/>
        <v>0</v>
      </c>
      <c r="H21" s="66">
        <f t="shared" si="14"/>
        <v>0</v>
      </c>
      <c r="I21" s="66">
        <f t="shared" si="15"/>
        <v>110</v>
      </c>
      <c r="J21" s="66">
        <f t="shared" si="16"/>
        <v>0</v>
      </c>
      <c r="K21" s="141">
        <f t="shared" si="17"/>
        <v>2018</v>
      </c>
      <c r="L21" s="66">
        <f t="shared" si="18"/>
        <v>106</v>
      </c>
      <c r="M21" s="66">
        <f t="shared" si="19"/>
        <v>106</v>
      </c>
      <c r="N21" s="147">
        <f t="shared" si="20"/>
        <v>110</v>
      </c>
      <c r="O21" s="143">
        <f t="shared" si="21"/>
        <v>0</v>
      </c>
      <c r="P21" s="144" t="s">
        <v>229</v>
      </c>
      <c r="Q21" s="37">
        <v>4</v>
      </c>
      <c r="R21" s="145"/>
      <c r="S21" s="39">
        <v>5</v>
      </c>
      <c r="T21" s="39">
        <v>5</v>
      </c>
      <c r="U21" s="146">
        <f t="shared" si="0"/>
        <v>0</v>
      </c>
      <c r="V21" s="146">
        <f t="shared" si="1"/>
        <v>5</v>
      </c>
      <c r="W21" s="146">
        <f t="shared" si="2"/>
        <v>0</v>
      </c>
      <c r="X21" s="146">
        <f t="shared" si="3"/>
        <v>0</v>
      </c>
      <c r="Y21" s="129">
        <f t="shared" si="4"/>
        <v>0</v>
      </c>
      <c r="Z21" s="129">
        <f t="shared" si="5"/>
        <v>0</v>
      </c>
      <c r="AA21" s="129">
        <f t="shared" si="6"/>
        <v>0</v>
      </c>
      <c r="AB21" s="67"/>
    </row>
    <row r="22" spans="1:28" ht="15">
      <c r="A22" s="66">
        <f t="shared" si="7"/>
        <v>0</v>
      </c>
      <c r="B22" s="66">
        <f t="shared" si="8"/>
        <v>0</v>
      </c>
      <c r="C22" s="66">
        <f t="shared" si="9"/>
        <v>0</v>
      </c>
      <c r="D22" s="66">
        <f t="shared" si="10"/>
        <v>0</v>
      </c>
      <c r="E22" s="66">
        <f t="shared" si="11"/>
        <v>0</v>
      </c>
      <c r="F22" s="141">
        <f t="shared" si="12"/>
        <v>0</v>
      </c>
      <c r="G22" s="141">
        <f t="shared" si="13"/>
        <v>0</v>
      </c>
      <c r="H22" s="66">
        <f t="shared" si="14"/>
        <v>0</v>
      </c>
      <c r="I22" s="66">
        <f t="shared" si="15"/>
        <v>110</v>
      </c>
      <c r="J22" s="66">
        <f t="shared" si="16"/>
        <v>0</v>
      </c>
      <c r="K22" s="141">
        <f t="shared" si="17"/>
        <v>2018</v>
      </c>
      <c r="L22" s="66">
        <f t="shared" si="18"/>
        <v>106</v>
      </c>
      <c r="M22" s="66">
        <f t="shared" si="19"/>
        <v>106</v>
      </c>
      <c r="N22" s="147">
        <f t="shared" si="20"/>
        <v>110</v>
      </c>
      <c r="O22" s="143">
        <f t="shared" si="21"/>
        <v>0</v>
      </c>
      <c r="P22" s="144" t="s">
        <v>229</v>
      </c>
      <c r="Q22" s="37">
        <v>5</v>
      </c>
      <c r="R22" s="145"/>
      <c r="S22" s="39">
        <v>5</v>
      </c>
      <c r="T22" s="39">
        <v>6</v>
      </c>
      <c r="U22" s="146">
        <f t="shared" si="0"/>
        <v>1</v>
      </c>
      <c r="V22" s="146">
        <f t="shared" si="1"/>
        <v>5.5</v>
      </c>
      <c r="W22" s="146">
        <f t="shared" si="2"/>
        <v>0.09090909090909091</v>
      </c>
      <c r="X22" s="146">
        <f t="shared" si="3"/>
        <v>0.5</v>
      </c>
      <c r="Y22" s="129">
        <f t="shared" si="4"/>
        <v>0.7071067811865476</v>
      </c>
      <c r="Z22" s="129">
        <f t="shared" si="5"/>
        <v>0.128564869306645</v>
      </c>
      <c r="AA22" s="129">
        <f t="shared" si="6"/>
        <v>0.09090909090909091</v>
      </c>
      <c r="AB22" s="67"/>
    </row>
    <row r="23" spans="1:28" ht="15">
      <c r="A23" s="66">
        <f t="shared" si="7"/>
        <v>0</v>
      </c>
      <c r="B23" s="66">
        <f t="shared" si="8"/>
        <v>0</v>
      </c>
      <c r="C23" s="66">
        <f t="shared" si="9"/>
        <v>0</v>
      </c>
      <c r="D23" s="66">
        <f t="shared" si="10"/>
        <v>0</v>
      </c>
      <c r="E23" s="66">
        <f t="shared" si="11"/>
        <v>0</v>
      </c>
      <c r="F23" s="141">
        <f t="shared" si="12"/>
        <v>0</v>
      </c>
      <c r="G23" s="141">
        <f t="shared" si="13"/>
        <v>0</v>
      </c>
      <c r="H23" s="66">
        <f t="shared" si="14"/>
        <v>0</v>
      </c>
      <c r="I23" s="66">
        <f t="shared" si="15"/>
        <v>110</v>
      </c>
      <c r="J23" s="66">
        <f t="shared" si="16"/>
        <v>0</v>
      </c>
      <c r="K23" s="141">
        <f t="shared" si="17"/>
        <v>2018</v>
      </c>
      <c r="L23" s="66">
        <f t="shared" si="18"/>
        <v>106</v>
      </c>
      <c r="M23" s="66">
        <f t="shared" si="19"/>
        <v>106</v>
      </c>
      <c r="N23" s="147">
        <f t="shared" si="20"/>
        <v>110</v>
      </c>
      <c r="O23" s="143">
        <f t="shared" si="21"/>
        <v>0</v>
      </c>
      <c r="P23" s="144" t="s">
        <v>229</v>
      </c>
      <c r="Q23" s="37">
        <v>6</v>
      </c>
      <c r="R23" s="145"/>
      <c r="S23" s="39">
        <v>5</v>
      </c>
      <c r="T23" s="39">
        <v>5</v>
      </c>
      <c r="U23" s="146">
        <f t="shared" si="0"/>
        <v>0</v>
      </c>
      <c r="V23" s="146">
        <f t="shared" si="1"/>
        <v>5</v>
      </c>
      <c r="W23" s="146">
        <f t="shared" si="2"/>
        <v>0</v>
      </c>
      <c r="X23" s="146">
        <f t="shared" si="3"/>
        <v>0</v>
      </c>
      <c r="Y23" s="129">
        <f t="shared" si="4"/>
        <v>0</v>
      </c>
      <c r="Z23" s="129">
        <f t="shared" si="5"/>
        <v>0</v>
      </c>
      <c r="AA23" s="129">
        <f t="shared" si="6"/>
        <v>0</v>
      </c>
      <c r="AB23" s="67"/>
    </row>
    <row r="24" spans="1:28" ht="15">
      <c r="A24" s="66">
        <f t="shared" si="7"/>
        <v>0</v>
      </c>
      <c r="B24" s="66">
        <f t="shared" si="8"/>
        <v>0</v>
      </c>
      <c r="C24" s="66">
        <f t="shared" si="9"/>
        <v>0</v>
      </c>
      <c r="D24" s="66">
        <f t="shared" si="10"/>
        <v>0</v>
      </c>
      <c r="E24" s="66">
        <f t="shared" si="11"/>
        <v>0</v>
      </c>
      <c r="F24" s="141">
        <f t="shared" si="12"/>
        <v>0</v>
      </c>
      <c r="G24" s="141">
        <f t="shared" si="13"/>
        <v>0</v>
      </c>
      <c r="H24" s="66">
        <f t="shared" si="14"/>
        <v>0</v>
      </c>
      <c r="I24" s="66">
        <f t="shared" si="15"/>
        <v>110</v>
      </c>
      <c r="J24" s="66">
        <f t="shared" si="16"/>
        <v>0</v>
      </c>
      <c r="K24" s="141">
        <f t="shared" si="17"/>
        <v>2018</v>
      </c>
      <c r="L24" s="66">
        <f t="shared" si="18"/>
        <v>106</v>
      </c>
      <c r="M24" s="66">
        <f t="shared" si="19"/>
        <v>106</v>
      </c>
      <c r="N24" s="147">
        <f t="shared" si="20"/>
        <v>110</v>
      </c>
      <c r="O24" s="143">
        <f t="shared" si="21"/>
        <v>0</v>
      </c>
      <c r="P24" s="144" t="s">
        <v>229</v>
      </c>
      <c r="Q24" s="37">
        <v>7</v>
      </c>
      <c r="R24" s="145"/>
      <c r="S24" s="39">
        <v>5</v>
      </c>
      <c r="T24" s="39">
        <v>6</v>
      </c>
      <c r="U24" s="146">
        <f t="shared" si="0"/>
        <v>1</v>
      </c>
      <c r="V24" s="146">
        <f t="shared" si="1"/>
        <v>5.5</v>
      </c>
      <c r="W24" s="146">
        <f t="shared" si="2"/>
        <v>0.09090909090909091</v>
      </c>
      <c r="X24" s="146">
        <f t="shared" si="3"/>
        <v>0.5</v>
      </c>
      <c r="Y24" s="129">
        <f t="shared" si="4"/>
        <v>0.7071067811865476</v>
      </c>
      <c r="Z24" s="129">
        <f t="shared" si="5"/>
        <v>0.128564869306645</v>
      </c>
      <c r="AA24" s="129">
        <f t="shared" si="6"/>
        <v>0.09090909090909091</v>
      </c>
      <c r="AB24" s="67"/>
    </row>
    <row r="25" spans="1:28" ht="15">
      <c r="A25" s="66">
        <f t="shared" si="7"/>
        <v>0</v>
      </c>
      <c r="B25" s="66">
        <f t="shared" si="8"/>
        <v>0</v>
      </c>
      <c r="C25" s="66">
        <f t="shared" si="9"/>
        <v>0</v>
      </c>
      <c r="D25" s="66">
        <f t="shared" si="10"/>
        <v>0</v>
      </c>
      <c r="E25" s="66">
        <f t="shared" si="11"/>
        <v>0</v>
      </c>
      <c r="F25" s="141">
        <f t="shared" si="12"/>
        <v>0</v>
      </c>
      <c r="G25" s="141">
        <f t="shared" si="13"/>
        <v>0</v>
      </c>
      <c r="H25" s="66">
        <f t="shared" si="14"/>
        <v>0</v>
      </c>
      <c r="I25" s="66">
        <f t="shared" si="15"/>
        <v>110</v>
      </c>
      <c r="J25" s="66">
        <f t="shared" si="16"/>
        <v>0</v>
      </c>
      <c r="K25" s="141">
        <f t="shared" si="17"/>
        <v>2018</v>
      </c>
      <c r="L25" s="66">
        <f t="shared" si="18"/>
        <v>106</v>
      </c>
      <c r="M25" s="66">
        <f t="shared" si="19"/>
        <v>106</v>
      </c>
      <c r="N25" s="147">
        <f t="shared" si="20"/>
        <v>110</v>
      </c>
      <c r="O25" s="143">
        <f t="shared" si="21"/>
        <v>0</v>
      </c>
      <c r="P25" s="144" t="s">
        <v>229</v>
      </c>
      <c r="Q25" s="37">
        <v>8</v>
      </c>
      <c r="R25" s="145"/>
      <c r="S25" s="39">
        <v>5</v>
      </c>
      <c r="T25" s="39">
        <v>6</v>
      </c>
      <c r="U25" s="146">
        <f t="shared" si="0"/>
        <v>1</v>
      </c>
      <c r="V25" s="146">
        <f t="shared" si="1"/>
        <v>5.5</v>
      </c>
      <c r="W25" s="146">
        <f t="shared" si="2"/>
        <v>0.09090909090909091</v>
      </c>
      <c r="X25" s="146">
        <f t="shared" si="3"/>
        <v>0.5</v>
      </c>
      <c r="Y25" s="129">
        <f t="shared" si="4"/>
        <v>0.7071067811865476</v>
      </c>
      <c r="Z25" s="129">
        <f t="shared" si="5"/>
        <v>0.128564869306645</v>
      </c>
      <c r="AA25" s="129">
        <f t="shared" si="6"/>
        <v>0.09090909090909091</v>
      </c>
      <c r="AB25" s="67"/>
    </row>
    <row r="26" spans="1:28" ht="15">
      <c r="A26" s="66">
        <f t="shared" si="7"/>
        <v>0</v>
      </c>
      <c r="B26" s="66">
        <f t="shared" si="8"/>
        <v>0</v>
      </c>
      <c r="C26" s="66">
        <f t="shared" si="9"/>
        <v>0</v>
      </c>
      <c r="D26" s="66">
        <f t="shared" si="10"/>
        <v>0</v>
      </c>
      <c r="E26" s="66">
        <f t="shared" si="11"/>
        <v>0</v>
      </c>
      <c r="F26" s="141">
        <f t="shared" si="12"/>
        <v>0</v>
      </c>
      <c r="G26" s="141">
        <f t="shared" si="13"/>
        <v>0</v>
      </c>
      <c r="H26" s="66">
        <f t="shared" si="14"/>
        <v>0</v>
      </c>
      <c r="I26" s="66">
        <f t="shared" si="15"/>
        <v>110</v>
      </c>
      <c r="J26" s="66">
        <f t="shared" si="16"/>
        <v>0</v>
      </c>
      <c r="K26" s="141">
        <f t="shared" si="17"/>
        <v>2018</v>
      </c>
      <c r="L26" s="66">
        <f t="shared" si="18"/>
        <v>106</v>
      </c>
      <c r="M26" s="66">
        <f t="shared" si="19"/>
        <v>106</v>
      </c>
      <c r="N26" s="147">
        <f t="shared" si="20"/>
        <v>110</v>
      </c>
      <c r="O26" s="143">
        <f t="shared" si="21"/>
        <v>0</v>
      </c>
      <c r="P26" s="144" t="s">
        <v>229</v>
      </c>
      <c r="Q26" s="37">
        <v>9</v>
      </c>
      <c r="R26" s="145"/>
      <c r="S26" s="39">
        <v>4</v>
      </c>
      <c r="T26" s="39">
        <v>4</v>
      </c>
      <c r="U26" s="146">
        <f t="shared" si="0"/>
        <v>0</v>
      </c>
      <c r="V26" s="146">
        <f t="shared" si="1"/>
        <v>4</v>
      </c>
      <c r="W26" s="146">
        <f t="shared" si="2"/>
        <v>0</v>
      </c>
      <c r="X26" s="146">
        <f t="shared" si="3"/>
        <v>0</v>
      </c>
      <c r="Y26" s="129">
        <f t="shared" si="4"/>
        <v>0</v>
      </c>
      <c r="Z26" s="129">
        <f t="shared" si="5"/>
        <v>0</v>
      </c>
      <c r="AA26" s="129">
        <f t="shared" si="6"/>
        <v>0</v>
      </c>
      <c r="AB26" s="67"/>
    </row>
    <row r="27" spans="1:28" ht="15">
      <c r="A27" s="66">
        <f t="shared" si="7"/>
        <v>0</v>
      </c>
      <c r="B27" s="66">
        <f t="shared" si="8"/>
        <v>0</v>
      </c>
      <c r="C27" s="66">
        <f t="shared" si="9"/>
        <v>0</v>
      </c>
      <c r="D27" s="66">
        <f t="shared" si="10"/>
        <v>0</v>
      </c>
      <c r="E27" s="66">
        <f t="shared" si="11"/>
        <v>0</v>
      </c>
      <c r="F27" s="141">
        <f t="shared" si="12"/>
        <v>0</v>
      </c>
      <c r="G27" s="141">
        <f t="shared" si="13"/>
        <v>0</v>
      </c>
      <c r="H27" s="66">
        <f t="shared" si="14"/>
        <v>0</v>
      </c>
      <c r="I27" s="66">
        <f t="shared" si="15"/>
        <v>110</v>
      </c>
      <c r="J27" s="66">
        <f t="shared" si="16"/>
        <v>0</v>
      </c>
      <c r="K27" s="141">
        <f t="shared" si="17"/>
        <v>2018</v>
      </c>
      <c r="L27" s="66">
        <f t="shared" si="18"/>
        <v>106</v>
      </c>
      <c r="M27" s="66">
        <f t="shared" si="19"/>
        <v>106</v>
      </c>
      <c r="N27" s="147">
        <f t="shared" si="20"/>
        <v>110</v>
      </c>
      <c r="O27" s="143">
        <f t="shared" si="21"/>
        <v>0</v>
      </c>
      <c r="P27" s="144" t="s">
        <v>229</v>
      </c>
      <c r="Q27" s="37">
        <v>10</v>
      </c>
      <c r="R27" s="145"/>
      <c r="S27" s="39">
        <v>5</v>
      </c>
      <c r="T27" s="39">
        <v>4</v>
      </c>
      <c r="U27" s="146">
        <f t="shared" si="0"/>
        <v>1</v>
      </c>
      <c r="V27" s="146">
        <f t="shared" si="1"/>
        <v>4.5</v>
      </c>
      <c r="W27" s="146">
        <f t="shared" si="2"/>
        <v>0.1111111111111111</v>
      </c>
      <c r="X27" s="146">
        <f t="shared" si="3"/>
        <v>0.5</v>
      </c>
      <c r="Y27" s="129">
        <f t="shared" si="4"/>
        <v>0.7071067811865476</v>
      </c>
      <c r="Z27" s="129">
        <f t="shared" si="5"/>
        <v>0.15713484026367724</v>
      </c>
      <c r="AA27" s="129">
        <f t="shared" si="6"/>
        <v>0.11111111111111112</v>
      </c>
      <c r="AB27" s="67"/>
    </row>
    <row r="28" spans="1:28" ht="15">
      <c r="A28" s="66">
        <f t="shared" si="7"/>
        <v>0</v>
      </c>
      <c r="B28" s="66">
        <f t="shared" si="8"/>
        <v>0</v>
      </c>
      <c r="C28" s="66">
        <f t="shared" si="9"/>
        <v>0</v>
      </c>
      <c r="D28" s="66">
        <f t="shared" si="10"/>
        <v>0</v>
      </c>
      <c r="E28" s="66">
        <f t="shared" si="11"/>
        <v>0</v>
      </c>
      <c r="F28" s="141">
        <f t="shared" si="12"/>
        <v>0</v>
      </c>
      <c r="G28" s="141">
        <f t="shared" si="13"/>
        <v>0</v>
      </c>
      <c r="H28" s="66">
        <f t="shared" si="14"/>
        <v>0</v>
      </c>
      <c r="I28" s="66">
        <f t="shared" si="15"/>
        <v>110</v>
      </c>
      <c r="J28" s="66">
        <f t="shared" si="16"/>
        <v>0</v>
      </c>
      <c r="K28" s="141">
        <f t="shared" si="17"/>
        <v>2018</v>
      </c>
      <c r="L28" s="66">
        <f t="shared" si="18"/>
        <v>106</v>
      </c>
      <c r="M28" s="66">
        <f t="shared" si="19"/>
        <v>106</v>
      </c>
      <c r="N28" s="147">
        <f t="shared" si="20"/>
        <v>110</v>
      </c>
      <c r="O28" s="143">
        <f t="shared" si="21"/>
        <v>0</v>
      </c>
      <c r="P28" s="144" t="s">
        <v>229</v>
      </c>
      <c r="Q28" s="37">
        <v>11</v>
      </c>
      <c r="R28" s="145"/>
      <c r="S28" s="39">
        <v>7</v>
      </c>
      <c r="T28" s="39">
        <v>6</v>
      </c>
      <c r="U28" s="146">
        <f t="shared" si="0"/>
        <v>1</v>
      </c>
      <c r="V28" s="146">
        <f t="shared" si="1"/>
        <v>6.5</v>
      </c>
      <c r="W28" s="146">
        <f t="shared" si="2"/>
        <v>0.07692307692307693</v>
      </c>
      <c r="X28" s="146">
        <f t="shared" si="3"/>
        <v>0.5</v>
      </c>
      <c r="Y28" s="129">
        <f t="shared" si="4"/>
        <v>0.7071067811865476</v>
      </c>
      <c r="Z28" s="129">
        <f t="shared" si="5"/>
        <v>0.10878565864408424</v>
      </c>
      <c r="AA28" s="129">
        <f t="shared" si="6"/>
        <v>0.07692307692307691</v>
      </c>
      <c r="AB28" s="67"/>
    </row>
    <row r="29" spans="1:28" ht="15">
      <c r="A29" s="66">
        <f t="shared" si="7"/>
        <v>0</v>
      </c>
      <c r="B29" s="66">
        <f t="shared" si="8"/>
        <v>0</v>
      </c>
      <c r="C29" s="66">
        <f t="shared" si="9"/>
        <v>0</v>
      </c>
      <c r="D29" s="66">
        <f t="shared" si="10"/>
        <v>0</v>
      </c>
      <c r="E29" s="66">
        <f t="shared" si="11"/>
        <v>0</v>
      </c>
      <c r="F29" s="141">
        <f t="shared" si="12"/>
        <v>0</v>
      </c>
      <c r="G29" s="141">
        <f t="shared" si="13"/>
        <v>0</v>
      </c>
      <c r="H29" s="66">
        <f t="shared" si="14"/>
        <v>0</v>
      </c>
      <c r="I29" s="66">
        <f t="shared" si="15"/>
        <v>110</v>
      </c>
      <c r="J29" s="66">
        <f t="shared" si="16"/>
        <v>0</v>
      </c>
      <c r="K29" s="141">
        <f t="shared" si="17"/>
        <v>2018</v>
      </c>
      <c r="L29" s="66">
        <f t="shared" si="18"/>
        <v>106</v>
      </c>
      <c r="M29" s="66">
        <f t="shared" si="19"/>
        <v>106</v>
      </c>
      <c r="N29" s="147">
        <f t="shared" si="20"/>
        <v>110</v>
      </c>
      <c r="O29" s="143">
        <f t="shared" si="21"/>
        <v>0</v>
      </c>
      <c r="P29" s="144" t="s">
        <v>229</v>
      </c>
      <c r="Q29" s="37">
        <v>12</v>
      </c>
      <c r="R29" s="145"/>
      <c r="S29" s="39">
        <v>5</v>
      </c>
      <c r="T29" s="39">
        <v>5</v>
      </c>
      <c r="U29" s="146">
        <f t="shared" si="0"/>
        <v>0</v>
      </c>
      <c r="V29" s="146">
        <f t="shared" si="1"/>
        <v>5</v>
      </c>
      <c r="W29" s="146">
        <f t="shared" si="2"/>
        <v>0</v>
      </c>
      <c r="X29" s="146">
        <f t="shared" si="3"/>
        <v>0</v>
      </c>
      <c r="Y29" s="129">
        <f t="shared" si="4"/>
        <v>0</v>
      </c>
      <c r="Z29" s="129">
        <f t="shared" si="5"/>
        <v>0</v>
      </c>
      <c r="AA29" s="129">
        <f t="shared" si="6"/>
        <v>0</v>
      </c>
      <c r="AB29" s="67"/>
    </row>
    <row r="30" spans="1:28" ht="15">
      <c r="A30" s="66">
        <f t="shared" si="7"/>
        <v>0</v>
      </c>
      <c r="B30" s="66">
        <f t="shared" si="8"/>
        <v>0</v>
      </c>
      <c r="C30" s="66">
        <f t="shared" si="9"/>
        <v>0</v>
      </c>
      <c r="D30" s="66">
        <f t="shared" si="10"/>
        <v>0</v>
      </c>
      <c r="E30" s="66">
        <f t="shared" si="11"/>
        <v>0</v>
      </c>
      <c r="F30" s="141">
        <f t="shared" si="12"/>
        <v>0</v>
      </c>
      <c r="G30" s="141">
        <f t="shared" si="13"/>
        <v>0</v>
      </c>
      <c r="H30" s="66">
        <f t="shared" si="14"/>
        <v>0</v>
      </c>
      <c r="I30" s="66">
        <f t="shared" si="15"/>
        <v>110</v>
      </c>
      <c r="J30" s="66">
        <f t="shared" si="16"/>
        <v>0</v>
      </c>
      <c r="K30" s="141">
        <f t="shared" si="17"/>
        <v>2018</v>
      </c>
      <c r="L30" s="66">
        <f t="shared" si="18"/>
        <v>106</v>
      </c>
      <c r="M30" s="66">
        <f t="shared" si="19"/>
        <v>106</v>
      </c>
      <c r="N30" s="147">
        <f t="shared" si="20"/>
        <v>110</v>
      </c>
      <c r="O30" s="143">
        <f t="shared" si="21"/>
        <v>0</v>
      </c>
      <c r="P30" s="144" t="s">
        <v>229</v>
      </c>
      <c r="Q30" s="37">
        <v>13</v>
      </c>
      <c r="R30" s="145"/>
      <c r="S30" s="39">
        <v>5</v>
      </c>
      <c r="T30" s="39">
        <v>6</v>
      </c>
      <c r="U30" s="146">
        <f t="shared" si="0"/>
        <v>1</v>
      </c>
      <c r="V30" s="146">
        <f t="shared" si="1"/>
        <v>5.5</v>
      </c>
      <c r="W30" s="146">
        <f t="shared" si="2"/>
        <v>0.09090909090909091</v>
      </c>
      <c r="X30" s="146">
        <f t="shared" si="3"/>
        <v>0.5</v>
      </c>
      <c r="Y30" s="129">
        <f t="shared" si="4"/>
        <v>0.7071067811865476</v>
      </c>
      <c r="Z30" s="129">
        <f t="shared" si="5"/>
        <v>0.128564869306645</v>
      </c>
      <c r="AA30" s="129">
        <f t="shared" si="6"/>
        <v>0.09090909090909091</v>
      </c>
      <c r="AB30" s="67"/>
    </row>
    <row r="31" spans="1:28" ht="15">
      <c r="A31" s="66">
        <f t="shared" si="7"/>
        <v>0</v>
      </c>
      <c r="B31" s="66">
        <f t="shared" si="8"/>
        <v>0</v>
      </c>
      <c r="C31" s="66">
        <f t="shared" si="9"/>
        <v>0</v>
      </c>
      <c r="D31" s="66">
        <f t="shared" si="10"/>
        <v>0</v>
      </c>
      <c r="E31" s="66">
        <f t="shared" si="11"/>
        <v>0</v>
      </c>
      <c r="F31" s="141">
        <f t="shared" si="12"/>
        <v>0</v>
      </c>
      <c r="G31" s="141">
        <f t="shared" si="13"/>
        <v>0</v>
      </c>
      <c r="H31" s="66">
        <f t="shared" si="14"/>
        <v>0</v>
      </c>
      <c r="I31" s="66">
        <f t="shared" si="15"/>
        <v>110</v>
      </c>
      <c r="J31" s="66">
        <f t="shared" si="16"/>
        <v>0</v>
      </c>
      <c r="K31" s="141">
        <f t="shared" si="17"/>
        <v>2018</v>
      </c>
      <c r="L31" s="66">
        <f t="shared" si="18"/>
        <v>106</v>
      </c>
      <c r="M31" s="66">
        <f t="shared" si="19"/>
        <v>106</v>
      </c>
      <c r="N31" s="147">
        <f t="shared" si="20"/>
        <v>110</v>
      </c>
      <c r="O31" s="143">
        <f t="shared" si="21"/>
        <v>0</v>
      </c>
      <c r="P31" s="144" t="s">
        <v>229</v>
      </c>
      <c r="Q31" s="37">
        <v>14</v>
      </c>
      <c r="R31" s="145"/>
      <c r="S31" s="39">
        <v>4</v>
      </c>
      <c r="T31" s="39">
        <v>5</v>
      </c>
      <c r="U31" s="146">
        <f t="shared" si="0"/>
        <v>1</v>
      </c>
      <c r="V31" s="146">
        <f t="shared" si="1"/>
        <v>4.5</v>
      </c>
      <c r="W31" s="146">
        <f t="shared" si="2"/>
        <v>0.1111111111111111</v>
      </c>
      <c r="X31" s="146">
        <f t="shared" si="3"/>
        <v>0.5</v>
      </c>
      <c r="Y31" s="129">
        <f t="shared" si="4"/>
        <v>0.7071067811865476</v>
      </c>
      <c r="Z31" s="129">
        <f t="shared" si="5"/>
        <v>0.15713484026367724</v>
      </c>
      <c r="AA31" s="129">
        <f t="shared" si="6"/>
        <v>0.11111111111111112</v>
      </c>
      <c r="AB31" s="67"/>
    </row>
    <row r="32" spans="1:28" ht="15">
      <c r="A32" s="66">
        <f t="shared" si="7"/>
        <v>0</v>
      </c>
      <c r="B32" s="66">
        <f t="shared" si="8"/>
        <v>0</v>
      </c>
      <c r="C32" s="66">
        <f t="shared" si="9"/>
        <v>0</v>
      </c>
      <c r="D32" s="66">
        <f t="shared" si="10"/>
        <v>0</v>
      </c>
      <c r="E32" s="66">
        <f t="shared" si="11"/>
        <v>0</v>
      </c>
      <c r="F32" s="141">
        <f t="shared" si="12"/>
        <v>0</v>
      </c>
      <c r="G32" s="141">
        <f t="shared" si="13"/>
        <v>0</v>
      </c>
      <c r="H32" s="66">
        <f t="shared" si="14"/>
        <v>0</v>
      </c>
      <c r="I32" s="66">
        <f t="shared" si="15"/>
        <v>110</v>
      </c>
      <c r="J32" s="66">
        <f t="shared" si="16"/>
        <v>0</v>
      </c>
      <c r="K32" s="141">
        <f t="shared" si="17"/>
        <v>2018</v>
      </c>
      <c r="L32" s="66">
        <f t="shared" si="18"/>
        <v>106</v>
      </c>
      <c r="M32" s="66">
        <f t="shared" si="19"/>
        <v>106</v>
      </c>
      <c r="N32" s="147">
        <f t="shared" si="20"/>
        <v>110</v>
      </c>
      <c r="O32" s="143">
        <f t="shared" si="21"/>
        <v>0</v>
      </c>
      <c r="P32" s="144" t="s">
        <v>229</v>
      </c>
      <c r="Q32" s="37">
        <v>15</v>
      </c>
      <c r="R32" s="145"/>
      <c r="S32" s="39">
        <v>5</v>
      </c>
      <c r="T32" s="39">
        <v>6</v>
      </c>
      <c r="U32" s="146">
        <f t="shared" si="0"/>
        <v>1</v>
      </c>
      <c r="V32" s="146">
        <f t="shared" si="1"/>
        <v>5.5</v>
      </c>
      <c r="W32" s="146">
        <f t="shared" si="2"/>
        <v>0.09090909090909091</v>
      </c>
      <c r="X32" s="146">
        <f t="shared" si="3"/>
        <v>0.5</v>
      </c>
      <c r="Y32" s="129">
        <f t="shared" si="4"/>
        <v>0.7071067811865476</v>
      </c>
      <c r="Z32" s="129">
        <f t="shared" si="5"/>
        <v>0.128564869306645</v>
      </c>
      <c r="AA32" s="129">
        <f t="shared" si="6"/>
        <v>0.09090909090909091</v>
      </c>
      <c r="AB32" s="67"/>
    </row>
    <row r="33" spans="1:28" ht="15">
      <c r="A33" s="66">
        <f t="shared" si="7"/>
        <v>0</v>
      </c>
      <c r="B33" s="66">
        <f t="shared" si="8"/>
        <v>0</v>
      </c>
      <c r="C33" s="66">
        <f t="shared" si="9"/>
        <v>0</v>
      </c>
      <c r="D33" s="66">
        <f t="shared" si="10"/>
        <v>0</v>
      </c>
      <c r="E33" s="66">
        <f t="shared" si="11"/>
        <v>0</v>
      </c>
      <c r="F33" s="141">
        <f t="shared" si="12"/>
        <v>0</v>
      </c>
      <c r="G33" s="141">
        <f t="shared" si="13"/>
        <v>0</v>
      </c>
      <c r="H33" s="66">
        <f t="shared" si="14"/>
        <v>0</v>
      </c>
      <c r="I33" s="66">
        <f t="shared" si="15"/>
        <v>110</v>
      </c>
      <c r="J33" s="66">
        <f t="shared" si="16"/>
        <v>0</v>
      </c>
      <c r="K33" s="141">
        <f t="shared" si="17"/>
        <v>2018</v>
      </c>
      <c r="L33" s="66">
        <f t="shared" si="18"/>
        <v>106</v>
      </c>
      <c r="M33" s="66">
        <f t="shared" si="19"/>
        <v>106</v>
      </c>
      <c r="N33" s="147">
        <f t="shared" si="20"/>
        <v>110</v>
      </c>
      <c r="O33" s="143">
        <f t="shared" si="21"/>
        <v>0</v>
      </c>
      <c r="P33" s="144" t="s">
        <v>229</v>
      </c>
      <c r="Q33" s="37">
        <v>16</v>
      </c>
      <c r="R33" s="145"/>
      <c r="S33" s="39">
        <v>5</v>
      </c>
      <c r="T33" s="39">
        <v>5</v>
      </c>
      <c r="U33" s="146">
        <f t="shared" si="0"/>
        <v>0</v>
      </c>
      <c r="V33" s="146">
        <f t="shared" si="1"/>
        <v>5</v>
      </c>
      <c r="W33" s="146">
        <f t="shared" si="2"/>
        <v>0</v>
      </c>
      <c r="X33" s="146">
        <f t="shared" si="3"/>
        <v>0</v>
      </c>
      <c r="Y33" s="129">
        <f t="shared" si="4"/>
        <v>0</v>
      </c>
      <c r="Z33" s="129">
        <f t="shared" si="5"/>
        <v>0</v>
      </c>
      <c r="AA33" s="129">
        <f t="shared" si="6"/>
        <v>0</v>
      </c>
      <c r="AB33" s="67"/>
    </row>
    <row r="34" spans="1:28" ht="15">
      <c r="A34" s="66">
        <f t="shared" si="7"/>
        <v>0</v>
      </c>
      <c r="B34" s="66">
        <f t="shared" si="8"/>
        <v>0</v>
      </c>
      <c r="C34" s="66">
        <f t="shared" si="9"/>
        <v>0</v>
      </c>
      <c r="D34" s="66">
        <f t="shared" si="10"/>
        <v>0</v>
      </c>
      <c r="E34" s="66">
        <f t="shared" si="11"/>
        <v>0</v>
      </c>
      <c r="F34" s="141">
        <f t="shared" si="12"/>
        <v>0</v>
      </c>
      <c r="G34" s="141">
        <f t="shared" si="13"/>
        <v>0</v>
      </c>
      <c r="H34" s="66">
        <f t="shared" si="14"/>
        <v>0</v>
      </c>
      <c r="I34" s="66">
        <f t="shared" si="15"/>
        <v>110</v>
      </c>
      <c r="J34" s="66">
        <f t="shared" si="16"/>
        <v>0</v>
      </c>
      <c r="K34" s="141">
        <f t="shared" si="17"/>
        <v>2018</v>
      </c>
      <c r="L34" s="66">
        <f t="shared" si="18"/>
        <v>106</v>
      </c>
      <c r="M34" s="66">
        <f t="shared" si="19"/>
        <v>106</v>
      </c>
      <c r="N34" s="147">
        <f t="shared" si="20"/>
        <v>110</v>
      </c>
      <c r="O34" s="143">
        <f t="shared" si="21"/>
        <v>0</v>
      </c>
      <c r="P34" s="144" t="s">
        <v>229</v>
      </c>
      <c r="Q34" s="37">
        <v>17</v>
      </c>
      <c r="R34" s="145"/>
      <c r="S34" s="39">
        <v>5</v>
      </c>
      <c r="T34" s="39">
        <v>5</v>
      </c>
      <c r="U34" s="146">
        <f t="shared" si="0"/>
        <v>0</v>
      </c>
      <c r="V34" s="146">
        <f t="shared" si="1"/>
        <v>5</v>
      </c>
      <c r="W34" s="146">
        <f t="shared" si="2"/>
        <v>0</v>
      </c>
      <c r="X34" s="146">
        <f t="shared" si="3"/>
        <v>0</v>
      </c>
      <c r="Y34" s="129">
        <f t="shared" si="4"/>
        <v>0</v>
      </c>
      <c r="Z34" s="129">
        <f t="shared" si="5"/>
        <v>0</v>
      </c>
      <c r="AA34" s="129">
        <f t="shared" si="6"/>
        <v>0</v>
      </c>
      <c r="AB34" s="67"/>
    </row>
    <row r="35" spans="1:28" ht="15">
      <c r="A35" s="66">
        <f t="shared" si="7"/>
        <v>0</v>
      </c>
      <c r="B35" s="66">
        <f t="shared" si="8"/>
        <v>0</v>
      </c>
      <c r="C35" s="66">
        <f t="shared" si="9"/>
        <v>0</v>
      </c>
      <c r="D35" s="66">
        <f t="shared" si="10"/>
        <v>0</v>
      </c>
      <c r="E35" s="66">
        <f t="shared" si="11"/>
        <v>0</v>
      </c>
      <c r="F35" s="141">
        <f t="shared" si="12"/>
        <v>0</v>
      </c>
      <c r="G35" s="141">
        <f t="shared" si="13"/>
        <v>0</v>
      </c>
      <c r="H35" s="66">
        <f t="shared" si="14"/>
        <v>0</v>
      </c>
      <c r="I35" s="66">
        <f t="shared" si="15"/>
        <v>110</v>
      </c>
      <c r="J35" s="66">
        <f t="shared" si="16"/>
        <v>0</v>
      </c>
      <c r="K35" s="141">
        <f t="shared" si="17"/>
        <v>2018</v>
      </c>
      <c r="L35" s="66">
        <f t="shared" si="18"/>
        <v>106</v>
      </c>
      <c r="M35" s="66">
        <f t="shared" si="19"/>
        <v>106</v>
      </c>
      <c r="N35" s="147">
        <f t="shared" si="20"/>
        <v>110</v>
      </c>
      <c r="O35" s="143">
        <f t="shared" si="21"/>
        <v>0</v>
      </c>
      <c r="P35" s="144" t="s">
        <v>229</v>
      </c>
      <c r="Q35" s="37">
        <v>18</v>
      </c>
      <c r="R35" s="145"/>
      <c r="S35" s="39">
        <v>5</v>
      </c>
      <c r="T35" s="39">
        <v>4</v>
      </c>
      <c r="U35" s="146">
        <f t="shared" si="0"/>
        <v>1</v>
      </c>
      <c r="V35" s="146">
        <f t="shared" si="1"/>
        <v>4.5</v>
      </c>
      <c r="W35" s="146">
        <f t="shared" si="2"/>
        <v>0.1111111111111111</v>
      </c>
      <c r="X35" s="146">
        <f t="shared" si="3"/>
        <v>0.5</v>
      </c>
      <c r="Y35" s="129">
        <f t="shared" si="4"/>
        <v>0.7071067811865476</v>
      </c>
      <c r="Z35" s="129">
        <f t="shared" si="5"/>
        <v>0.15713484026367724</v>
      </c>
      <c r="AA35" s="129">
        <f t="shared" si="6"/>
        <v>0.11111111111111112</v>
      </c>
      <c r="AB35" s="67"/>
    </row>
    <row r="36" spans="1:28" ht="15">
      <c r="A36" s="66">
        <f t="shared" si="7"/>
        <v>0</v>
      </c>
      <c r="B36" s="66">
        <f t="shared" si="8"/>
        <v>0</v>
      </c>
      <c r="C36" s="66">
        <f t="shared" si="9"/>
        <v>0</v>
      </c>
      <c r="D36" s="66">
        <f t="shared" si="10"/>
        <v>0</v>
      </c>
      <c r="E36" s="66">
        <f t="shared" si="11"/>
        <v>0</v>
      </c>
      <c r="F36" s="141">
        <f t="shared" si="12"/>
        <v>0</v>
      </c>
      <c r="G36" s="141">
        <f t="shared" si="13"/>
        <v>0</v>
      </c>
      <c r="H36" s="66">
        <f t="shared" si="14"/>
        <v>0</v>
      </c>
      <c r="I36" s="66">
        <f t="shared" si="15"/>
        <v>110</v>
      </c>
      <c r="J36" s="66">
        <f t="shared" si="16"/>
        <v>0</v>
      </c>
      <c r="K36" s="141">
        <f t="shared" si="17"/>
        <v>2018</v>
      </c>
      <c r="L36" s="66">
        <f t="shared" si="18"/>
        <v>106</v>
      </c>
      <c r="M36" s="66">
        <f t="shared" si="19"/>
        <v>106</v>
      </c>
      <c r="N36" s="147">
        <f t="shared" si="20"/>
        <v>110</v>
      </c>
      <c r="O36" s="143">
        <f t="shared" si="21"/>
        <v>0</v>
      </c>
      <c r="P36" s="144" t="s">
        <v>229</v>
      </c>
      <c r="Q36" s="37">
        <v>19</v>
      </c>
      <c r="R36" s="145"/>
      <c r="S36" s="39">
        <v>5</v>
      </c>
      <c r="T36" s="39">
        <v>5</v>
      </c>
      <c r="U36" s="146">
        <f t="shared" si="0"/>
        <v>0</v>
      </c>
      <c r="V36" s="146">
        <f t="shared" si="1"/>
        <v>5</v>
      </c>
      <c r="W36" s="146">
        <f t="shared" si="2"/>
        <v>0</v>
      </c>
      <c r="X36" s="146">
        <f t="shared" si="3"/>
        <v>0</v>
      </c>
      <c r="Y36" s="129">
        <f t="shared" si="4"/>
        <v>0</v>
      </c>
      <c r="Z36" s="129">
        <f t="shared" si="5"/>
        <v>0</v>
      </c>
      <c r="AA36" s="129">
        <f t="shared" si="6"/>
        <v>0</v>
      </c>
      <c r="AB36" s="67"/>
    </row>
    <row r="37" spans="1:28" ht="15">
      <c r="A37" s="66">
        <f t="shared" si="7"/>
        <v>0</v>
      </c>
      <c r="B37" s="66">
        <f t="shared" si="8"/>
        <v>0</v>
      </c>
      <c r="C37" s="66">
        <f t="shared" si="9"/>
        <v>0</v>
      </c>
      <c r="D37" s="66">
        <f t="shared" si="10"/>
        <v>0</v>
      </c>
      <c r="E37" s="66">
        <f t="shared" si="11"/>
        <v>0</v>
      </c>
      <c r="F37" s="141">
        <f t="shared" si="12"/>
        <v>0</v>
      </c>
      <c r="G37" s="141">
        <f t="shared" si="13"/>
        <v>0</v>
      </c>
      <c r="H37" s="66">
        <f t="shared" si="14"/>
        <v>0</v>
      </c>
      <c r="I37" s="66">
        <f t="shared" si="15"/>
        <v>110</v>
      </c>
      <c r="J37" s="66">
        <f t="shared" si="16"/>
        <v>0</v>
      </c>
      <c r="K37" s="141">
        <f t="shared" si="17"/>
        <v>2018</v>
      </c>
      <c r="L37" s="66">
        <f t="shared" si="18"/>
        <v>106</v>
      </c>
      <c r="M37" s="66">
        <f t="shared" si="19"/>
        <v>106</v>
      </c>
      <c r="N37" s="147">
        <f t="shared" si="20"/>
        <v>110</v>
      </c>
      <c r="O37" s="143">
        <f t="shared" si="21"/>
        <v>0</v>
      </c>
      <c r="P37" s="144" t="s">
        <v>229</v>
      </c>
      <c r="Q37" s="37">
        <v>20</v>
      </c>
      <c r="R37" s="145"/>
      <c r="S37" s="39">
        <v>6</v>
      </c>
      <c r="T37" s="39">
        <v>6</v>
      </c>
      <c r="U37" s="146">
        <f t="shared" si="0"/>
        <v>0</v>
      </c>
      <c r="V37" s="146">
        <f t="shared" si="1"/>
        <v>6</v>
      </c>
      <c r="W37" s="146">
        <f t="shared" si="2"/>
        <v>0</v>
      </c>
      <c r="X37" s="146">
        <f t="shared" si="3"/>
        <v>0</v>
      </c>
      <c r="Y37" s="129">
        <f t="shared" si="4"/>
        <v>0</v>
      </c>
      <c r="Z37" s="129">
        <f t="shared" si="5"/>
        <v>0</v>
      </c>
      <c r="AA37" s="129">
        <f t="shared" si="6"/>
        <v>0</v>
      </c>
      <c r="AB37" s="67"/>
    </row>
    <row r="38" spans="1:28" ht="15">
      <c r="A38" s="66">
        <f t="shared" si="7"/>
        <v>0</v>
      </c>
      <c r="B38" s="66">
        <f t="shared" si="8"/>
        <v>0</v>
      </c>
      <c r="C38" s="66">
        <f t="shared" si="9"/>
        <v>0</v>
      </c>
      <c r="D38" s="66">
        <f t="shared" si="10"/>
        <v>0</v>
      </c>
      <c r="E38" s="66">
        <f t="shared" si="11"/>
        <v>0</v>
      </c>
      <c r="F38" s="141">
        <f t="shared" si="12"/>
        <v>0</v>
      </c>
      <c r="G38" s="141">
        <f t="shared" si="13"/>
        <v>0</v>
      </c>
      <c r="H38" s="66">
        <f t="shared" si="14"/>
        <v>0</v>
      </c>
      <c r="I38" s="66">
        <f t="shared" si="15"/>
        <v>110</v>
      </c>
      <c r="J38" s="66">
        <f t="shared" si="16"/>
        <v>0</v>
      </c>
      <c r="K38" s="141">
        <f t="shared" si="17"/>
        <v>2018</v>
      </c>
      <c r="L38" s="66">
        <f t="shared" si="18"/>
        <v>106</v>
      </c>
      <c r="M38" s="66">
        <f t="shared" si="19"/>
        <v>106</v>
      </c>
      <c r="N38" s="147">
        <f t="shared" si="20"/>
        <v>110</v>
      </c>
      <c r="O38" s="143">
        <f t="shared" si="21"/>
        <v>0</v>
      </c>
      <c r="P38" s="144" t="s">
        <v>229</v>
      </c>
      <c r="Q38" s="37">
        <v>21</v>
      </c>
      <c r="R38" s="145"/>
      <c r="S38" s="39">
        <v>5</v>
      </c>
      <c r="T38" s="39">
        <v>4</v>
      </c>
      <c r="U38" s="146">
        <f t="shared" si="0"/>
        <v>1</v>
      </c>
      <c r="V38" s="146">
        <f t="shared" si="1"/>
        <v>4.5</v>
      </c>
      <c r="W38" s="146">
        <f t="shared" si="2"/>
        <v>0.1111111111111111</v>
      </c>
      <c r="X38" s="146">
        <f t="shared" si="3"/>
        <v>0.5</v>
      </c>
      <c r="Y38" s="129">
        <f t="shared" si="4"/>
        <v>0.7071067811865476</v>
      </c>
      <c r="Z38" s="129">
        <f t="shared" si="5"/>
        <v>0.15713484026367724</v>
      </c>
      <c r="AA38" s="129">
        <f t="shared" si="6"/>
        <v>0.11111111111111112</v>
      </c>
      <c r="AB38" s="67"/>
    </row>
    <row r="39" spans="1:28" ht="15">
      <c r="A39" s="66">
        <f t="shared" si="7"/>
        <v>0</v>
      </c>
      <c r="B39" s="66">
        <f t="shared" si="8"/>
        <v>0</v>
      </c>
      <c r="C39" s="66">
        <f t="shared" si="9"/>
        <v>0</v>
      </c>
      <c r="D39" s="66">
        <f t="shared" si="10"/>
        <v>0</v>
      </c>
      <c r="E39" s="66">
        <f t="shared" si="11"/>
        <v>0</v>
      </c>
      <c r="F39" s="141">
        <f t="shared" si="12"/>
        <v>0</v>
      </c>
      <c r="G39" s="141">
        <f t="shared" si="13"/>
        <v>0</v>
      </c>
      <c r="H39" s="66">
        <f t="shared" si="14"/>
        <v>0</v>
      </c>
      <c r="I39" s="66">
        <f t="shared" si="15"/>
        <v>110</v>
      </c>
      <c r="J39" s="66">
        <f t="shared" si="16"/>
        <v>0</v>
      </c>
      <c r="K39" s="141">
        <f t="shared" si="17"/>
        <v>2018</v>
      </c>
      <c r="L39" s="66">
        <f t="shared" si="18"/>
        <v>106</v>
      </c>
      <c r="M39" s="66">
        <f t="shared" si="19"/>
        <v>106</v>
      </c>
      <c r="N39" s="147">
        <f t="shared" si="20"/>
        <v>110</v>
      </c>
      <c r="O39" s="143">
        <f t="shared" si="21"/>
        <v>0</v>
      </c>
      <c r="P39" s="144" t="s">
        <v>229</v>
      </c>
      <c r="Q39" s="37">
        <v>22</v>
      </c>
      <c r="R39" s="145"/>
      <c r="S39" s="39">
        <v>5</v>
      </c>
      <c r="T39" s="39">
        <v>3</v>
      </c>
      <c r="U39" s="146">
        <f t="shared" si="0"/>
        <v>2</v>
      </c>
      <c r="V39" s="146">
        <f t="shared" si="1"/>
        <v>4</v>
      </c>
      <c r="W39" s="146">
        <f t="shared" si="2"/>
        <v>0.25</v>
      </c>
      <c r="X39" s="146">
        <f t="shared" si="3"/>
        <v>2</v>
      </c>
      <c r="Y39" s="129">
        <f t="shared" si="4"/>
        <v>1.4142135623730951</v>
      </c>
      <c r="Z39" s="129">
        <f t="shared" si="5"/>
        <v>0.3535533905932738</v>
      </c>
      <c r="AA39" s="129">
        <f t="shared" si="6"/>
        <v>0.25</v>
      </c>
      <c r="AB39" s="67"/>
    </row>
    <row r="40" spans="1:28" ht="15">
      <c r="A40" s="66">
        <f t="shared" si="7"/>
        <v>0</v>
      </c>
      <c r="B40" s="66">
        <f t="shared" si="8"/>
        <v>0</v>
      </c>
      <c r="C40" s="66">
        <f t="shared" si="9"/>
        <v>0</v>
      </c>
      <c r="D40" s="66">
        <f t="shared" si="10"/>
        <v>0</v>
      </c>
      <c r="E40" s="66">
        <f t="shared" si="11"/>
        <v>0</v>
      </c>
      <c r="F40" s="141">
        <f t="shared" si="12"/>
        <v>0</v>
      </c>
      <c r="G40" s="141">
        <f t="shared" si="13"/>
        <v>0</v>
      </c>
      <c r="H40" s="66">
        <f t="shared" si="14"/>
        <v>0</v>
      </c>
      <c r="I40" s="66">
        <f t="shared" si="15"/>
        <v>110</v>
      </c>
      <c r="J40" s="66">
        <f t="shared" si="16"/>
        <v>0</v>
      </c>
      <c r="K40" s="141">
        <f t="shared" si="17"/>
        <v>2018</v>
      </c>
      <c r="L40" s="66">
        <f t="shared" si="18"/>
        <v>106</v>
      </c>
      <c r="M40" s="66">
        <f t="shared" si="19"/>
        <v>106</v>
      </c>
      <c r="N40" s="147">
        <f t="shared" si="20"/>
        <v>110</v>
      </c>
      <c r="O40" s="143">
        <f t="shared" si="21"/>
        <v>0</v>
      </c>
      <c r="P40" s="144" t="s">
        <v>229</v>
      </c>
      <c r="Q40" s="37">
        <v>23</v>
      </c>
      <c r="R40" s="145"/>
      <c r="S40" s="39">
        <v>5</v>
      </c>
      <c r="T40" s="39">
        <v>5</v>
      </c>
      <c r="U40" s="146">
        <f t="shared" si="0"/>
        <v>0</v>
      </c>
      <c r="V40" s="146">
        <f t="shared" si="1"/>
        <v>5</v>
      </c>
      <c r="W40" s="146">
        <f t="shared" si="2"/>
        <v>0</v>
      </c>
      <c r="X40" s="146">
        <f t="shared" si="3"/>
        <v>0</v>
      </c>
      <c r="Y40" s="129">
        <f t="shared" si="4"/>
        <v>0</v>
      </c>
      <c r="Z40" s="129">
        <f t="shared" si="5"/>
        <v>0</v>
      </c>
      <c r="AA40" s="129">
        <f t="shared" si="6"/>
        <v>0</v>
      </c>
      <c r="AB40" s="67"/>
    </row>
    <row r="41" spans="1:28" ht="15">
      <c r="A41" s="66">
        <f t="shared" si="7"/>
        <v>0</v>
      </c>
      <c r="B41" s="66">
        <f t="shared" si="8"/>
        <v>0</v>
      </c>
      <c r="C41" s="66">
        <f t="shared" si="9"/>
        <v>0</v>
      </c>
      <c r="D41" s="66">
        <f t="shared" si="10"/>
        <v>0</v>
      </c>
      <c r="E41" s="66">
        <f t="shared" si="11"/>
        <v>0</v>
      </c>
      <c r="F41" s="141">
        <f t="shared" si="12"/>
        <v>0</v>
      </c>
      <c r="G41" s="141">
        <f t="shared" si="13"/>
        <v>0</v>
      </c>
      <c r="H41" s="66">
        <f t="shared" si="14"/>
        <v>0</v>
      </c>
      <c r="I41" s="66">
        <f t="shared" si="15"/>
        <v>110</v>
      </c>
      <c r="J41" s="66">
        <f t="shared" si="16"/>
        <v>0</v>
      </c>
      <c r="K41" s="141">
        <f t="shared" si="17"/>
        <v>2018</v>
      </c>
      <c r="L41" s="66">
        <f t="shared" si="18"/>
        <v>106</v>
      </c>
      <c r="M41" s="66">
        <f t="shared" si="19"/>
        <v>106</v>
      </c>
      <c r="N41" s="147">
        <f t="shared" si="20"/>
        <v>110</v>
      </c>
      <c r="O41" s="143">
        <f t="shared" si="21"/>
        <v>0</v>
      </c>
      <c r="P41" s="144" t="s">
        <v>229</v>
      </c>
      <c r="Q41" s="37">
        <v>24</v>
      </c>
      <c r="R41" s="145"/>
      <c r="S41" s="39">
        <v>5</v>
      </c>
      <c r="T41" s="39">
        <v>5</v>
      </c>
      <c r="U41" s="146">
        <f t="shared" si="0"/>
        <v>0</v>
      </c>
      <c r="V41" s="146">
        <f t="shared" si="1"/>
        <v>5</v>
      </c>
      <c r="W41" s="146">
        <f t="shared" si="2"/>
        <v>0</v>
      </c>
      <c r="X41" s="146">
        <f t="shared" si="3"/>
        <v>0</v>
      </c>
      <c r="Y41" s="129">
        <f t="shared" si="4"/>
        <v>0</v>
      </c>
      <c r="Z41" s="129">
        <f t="shared" si="5"/>
        <v>0</v>
      </c>
      <c r="AA41" s="129">
        <f t="shared" si="6"/>
        <v>0</v>
      </c>
      <c r="AB41" s="67"/>
    </row>
    <row r="42" spans="1:28" ht="15">
      <c r="A42" s="66">
        <f t="shared" si="7"/>
        <v>0</v>
      </c>
      <c r="B42" s="66">
        <f t="shared" si="8"/>
        <v>0</v>
      </c>
      <c r="C42" s="66">
        <f t="shared" si="9"/>
        <v>0</v>
      </c>
      <c r="D42" s="66">
        <f t="shared" si="10"/>
        <v>0</v>
      </c>
      <c r="E42" s="66">
        <f t="shared" si="11"/>
        <v>0</v>
      </c>
      <c r="F42" s="141">
        <f t="shared" si="12"/>
        <v>0</v>
      </c>
      <c r="G42" s="141">
        <f t="shared" si="13"/>
        <v>0</v>
      </c>
      <c r="H42" s="66">
        <f t="shared" si="14"/>
        <v>0</v>
      </c>
      <c r="I42" s="66">
        <f t="shared" si="15"/>
        <v>110</v>
      </c>
      <c r="J42" s="66">
        <f t="shared" si="16"/>
        <v>0</v>
      </c>
      <c r="K42" s="141">
        <f t="shared" si="17"/>
        <v>2018</v>
      </c>
      <c r="L42" s="66">
        <f t="shared" si="18"/>
        <v>106</v>
      </c>
      <c r="M42" s="66">
        <f t="shared" si="19"/>
        <v>106</v>
      </c>
      <c r="N42" s="147">
        <f t="shared" si="20"/>
        <v>110</v>
      </c>
      <c r="O42" s="143">
        <f t="shared" si="21"/>
        <v>0</v>
      </c>
      <c r="P42" s="144" t="s">
        <v>229</v>
      </c>
      <c r="Q42" s="37">
        <v>25</v>
      </c>
      <c r="R42" s="145"/>
      <c r="S42" s="39">
        <v>6</v>
      </c>
      <c r="T42" s="39">
        <v>6</v>
      </c>
      <c r="U42" s="146">
        <f t="shared" si="0"/>
        <v>0</v>
      </c>
      <c r="V42" s="146">
        <f t="shared" si="1"/>
        <v>6</v>
      </c>
      <c r="W42" s="146">
        <f t="shared" si="2"/>
        <v>0</v>
      </c>
      <c r="X42" s="146">
        <f t="shared" si="3"/>
        <v>0</v>
      </c>
      <c r="Y42" s="129">
        <f t="shared" si="4"/>
        <v>0</v>
      </c>
      <c r="Z42" s="129">
        <f t="shared" si="5"/>
        <v>0</v>
      </c>
      <c r="AA42" s="129">
        <f t="shared" si="6"/>
        <v>0</v>
      </c>
      <c r="AB42" s="67"/>
    </row>
    <row r="43" spans="1:28" ht="15">
      <c r="A43" s="66">
        <f t="shared" si="7"/>
        <v>0</v>
      </c>
      <c r="B43" s="66">
        <f t="shared" si="8"/>
        <v>0</v>
      </c>
      <c r="C43" s="66">
        <f t="shared" si="9"/>
        <v>0</v>
      </c>
      <c r="D43" s="66">
        <f t="shared" si="10"/>
        <v>0</v>
      </c>
      <c r="E43" s="66">
        <f t="shared" si="11"/>
        <v>0</v>
      </c>
      <c r="F43" s="141">
        <f t="shared" si="12"/>
        <v>0</v>
      </c>
      <c r="G43" s="141">
        <f t="shared" si="13"/>
        <v>0</v>
      </c>
      <c r="H43" s="66">
        <f t="shared" si="14"/>
        <v>0</v>
      </c>
      <c r="I43" s="66">
        <f t="shared" si="15"/>
        <v>110</v>
      </c>
      <c r="J43" s="66">
        <f t="shared" si="16"/>
        <v>0</v>
      </c>
      <c r="K43" s="141">
        <f t="shared" si="17"/>
        <v>2018</v>
      </c>
      <c r="L43" s="66">
        <f t="shared" si="18"/>
        <v>106</v>
      </c>
      <c r="M43" s="66">
        <f t="shared" si="19"/>
        <v>106</v>
      </c>
      <c r="N43" s="147">
        <f t="shared" si="20"/>
        <v>110</v>
      </c>
      <c r="O43" s="143">
        <f t="shared" si="21"/>
        <v>0</v>
      </c>
      <c r="P43" s="144" t="s">
        <v>229</v>
      </c>
      <c r="Q43" s="37">
        <v>26</v>
      </c>
      <c r="R43" s="145"/>
      <c r="S43" s="39">
        <v>5</v>
      </c>
      <c r="T43" s="39">
        <v>6</v>
      </c>
      <c r="U43" s="146">
        <f t="shared" si="0"/>
        <v>1</v>
      </c>
      <c r="V43" s="146">
        <f t="shared" si="1"/>
        <v>5.5</v>
      </c>
      <c r="W43" s="146">
        <f t="shared" si="2"/>
        <v>0.09090909090909091</v>
      </c>
      <c r="X43" s="146">
        <f t="shared" si="3"/>
        <v>0.5</v>
      </c>
      <c r="Y43" s="129">
        <f t="shared" si="4"/>
        <v>0.7071067811865476</v>
      </c>
      <c r="Z43" s="129">
        <f t="shared" si="5"/>
        <v>0.128564869306645</v>
      </c>
      <c r="AA43" s="129">
        <f t="shared" si="6"/>
        <v>0.09090909090909091</v>
      </c>
      <c r="AB43" s="67"/>
    </row>
    <row r="44" spans="1:28" ht="15">
      <c r="A44" s="66">
        <f t="shared" si="7"/>
        <v>0</v>
      </c>
      <c r="B44" s="66">
        <f t="shared" si="8"/>
        <v>0</v>
      </c>
      <c r="C44" s="66">
        <f t="shared" si="9"/>
        <v>0</v>
      </c>
      <c r="D44" s="66">
        <f t="shared" si="10"/>
        <v>0</v>
      </c>
      <c r="E44" s="66">
        <f t="shared" si="11"/>
        <v>0</v>
      </c>
      <c r="F44" s="141">
        <f t="shared" si="12"/>
        <v>0</v>
      </c>
      <c r="G44" s="141">
        <f t="shared" si="13"/>
        <v>0</v>
      </c>
      <c r="H44" s="66">
        <f t="shared" si="14"/>
        <v>0</v>
      </c>
      <c r="I44" s="66">
        <f t="shared" si="15"/>
        <v>110</v>
      </c>
      <c r="J44" s="66">
        <f t="shared" si="16"/>
        <v>0</v>
      </c>
      <c r="K44" s="141">
        <f t="shared" si="17"/>
        <v>2018</v>
      </c>
      <c r="L44" s="66">
        <f t="shared" si="18"/>
        <v>106</v>
      </c>
      <c r="M44" s="66">
        <f t="shared" si="19"/>
        <v>106</v>
      </c>
      <c r="N44" s="147">
        <f t="shared" si="20"/>
        <v>110</v>
      </c>
      <c r="O44" s="143">
        <f t="shared" si="21"/>
        <v>0</v>
      </c>
      <c r="P44" s="144" t="s">
        <v>229</v>
      </c>
      <c r="Q44" s="37">
        <v>27</v>
      </c>
      <c r="R44" s="145"/>
      <c r="S44" s="39">
        <v>5</v>
      </c>
      <c r="T44" s="39">
        <v>5</v>
      </c>
      <c r="U44" s="146">
        <f t="shared" si="0"/>
        <v>0</v>
      </c>
      <c r="V44" s="146">
        <f t="shared" si="1"/>
        <v>5</v>
      </c>
      <c r="W44" s="146">
        <f t="shared" si="2"/>
        <v>0</v>
      </c>
      <c r="X44" s="146">
        <f t="shared" si="3"/>
        <v>0</v>
      </c>
      <c r="Y44" s="129">
        <f t="shared" si="4"/>
        <v>0</v>
      </c>
      <c r="Z44" s="129">
        <f t="shared" si="5"/>
        <v>0</v>
      </c>
      <c r="AA44" s="129">
        <f t="shared" si="6"/>
        <v>0</v>
      </c>
      <c r="AB44" s="67"/>
    </row>
    <row r="45" spans="1:28" ht="15">
      <c r="A45" s="66">
        <f t="shared" si="7"/>
        <v>0</v>
      </c>
      <c r="B45" s="66">
        <f t="shared" si="8"/>
        <v>0</v>
      </c>
      <c r="C45" s="66">
        <f t="shared" si="9"/>
        <v>0</v>
      </c>
      <c r="D45" s="66">
        <f t="shared" si="10"/>
        <v>0</v>
      </c>
      <c r="E45" s="66">
        <f t="shared" si="11"/>
        <v>0</v>
      </c>
      <c r="F45" s="141">
        <f t="shared" si="12"/>
        <v>0</v>
      </c>
      <c r="G45" s="141">
        <f t="shared" si="13"/>
        <v>0</v>
      </c>
      <c r="H45" s="66">
        <f t="shared" si="14"/>
        <v>0</v>
      </c>
      <c r="I45" s="66">
        <f t="shared" si="15"/>
        <v>110</v>
      </c>
      <c r="J45" s="66">
        <f t="shared" si="16"/>
        <v>0</v>
      </c>
      <c r="K45" s="141">
        <f t="shared" si="17"/>
        <v>2018</v>
      </c>
      <c r="L45" s="66">
        <f t="shared" si="18"/>
        <v>106</v>
      </c>
      <c r="M45" s="66">
        <f t="shared" si="19"/>
        <v>106</v>
      </c>
      <c r="N45" s="147">
        <f t="shared" si="20"/>
        <v>110</v>
      </c>
      <c r="O45" s="143">
        <f t="shared" si="21"/>
        <v>0</v>
      </c>
      <c r="P45" s="144" t="s">
        <v>229</v>
      </c>
      <c r="Q45" s="37">
        <v>28</v>
      </c>
      <c r="R45" s="145"/>
      <c r="S45" s="39">
        <v>5</v>
      </c>
      <c r="T45" s="39">
        <v>5</v>
      </c>
      <c r="U45" s="146">
        <f t="shared" si="0"/>
        <v>0</v>
      </c>
      <c r="V45" s="146">
        <f t="shared" si="1"/>
        <v>5</v>
      </c>
      <c r="W45" s="146">
        <f t="shared" si="2"/>
        <v>0</v>
      </c>
      <c r="X45" s="146">
        <f t="shared" si="3"/>
        <v>0</v>
      </c>
      <c r="Y45" s="129">
        <f t="shared" si="4"/>
        <v>0</v>
      </c>
      <c r="Z45" s="129">
        <f t="shared" si="5"/>
        <v>0</v>
      </c>
      <c r="AA45" s="129">
        <f t="shared" si="6"/>
        <v>0</v>
      </c>
      <c r="AB45" s="67"/>
    </row>
    <row r="46" spans="1:28" ht="15">
      <c r="A46" s="66">
        <f t="shared" si="7"/>
        <v>0</v>
      </c>
      <c r="B46" s="66">
        <f t="shared" si="8"/>
        <v>0</v>
      </c>
      <c r="C46" s="66">
        <f t="shared" si="9"/>
        <v>0</v>
      </c>
      <c r="D46" s="66">
        <f t="shared" si="10"/>
        <v>0</v>
      </c>
      <c r="E46" s="66">
        <f t="shared" si="11"/>
        <v>0</v>
      </c>
      <c r="F46" s="141">
        <f t="shared" si="12"/>
        <v>0</v>
      </c>
      <c r="G46" s="141">
        <f t="shared" si="13"/>
        <v>0</v>
      </c>
      <c r="H46" s="66">
        <f t="shared" si="14"/>
        <v>0</v>
      </c>
      <c r="I46" s="66">
        <f t="shared" si="15"/>
        <v>110</v>
      </c>
      <c r="J46" s="66">
        <f t="shared" si="16"/>
        <v>0</v>
      </c>
      <c r="K46" s="141">
        <f t="shared" si="17"/>
        <v>2018</v>
      </c>
      <c r="L46" s="66">
        <f t="shared" si="18"/>
        <v>106</v>
      </c>
      <c r="M46" s="66">
        <f t="shared" si="19"/>
        <v>106</v>
      </c>
      <c r="N46" s="147">
        <f t="shared" si="20"/>
        <v>110</v>
      </c>
      <c r="O46" s="143">
        <f t="shared" si="21"/>
        <v>0</v>
      </c>
      <c r="P46" s="144" t="s">
        <v>229</v>
      </c>
      <c r="Q46" s="37">
        <v>29</v>
      </c>
      <c r="R46" s="145"/>
      <c r="S46" s="39">
        <v>6</v>
      </c>
      <c r="T46" s="39">
        <v>5</v>
      </c>
      <c r="U46" s="146">
        <f t="shared" si="0"/>
        <v>1</v>
      </c>
      <c r="V46" s="146">
        <f t="shared" si="1"/>
        <v>5.5</v>
      </c>
      <c r="W46" s="146">
        <f t="shared" si="2"/>
        <v>0.09090909090909091</v>
      </c>
      <c r="X46" s="146">
        <f t="shared" si="3"/>
        <v>0.5</v>
      </c>
      <c r="Y46" s="129">
        <f t="shared" si="4"/>
        <v>0.7071067811865476</v>
      </c>
      <c r="Z46" s="129">
        <f t="shared" si="5"/>
        <v>0.128564869306645</v>
      </c>
      <c r="AA46" s="129">
        <f t="shared" si="6"/>
        <v>0.09090909090909091</v>
      </c>
      <c r="AB46" s="67"/>
    </row>
    <row r="47" spans="1:28" ht="15">
      <c r="A47" s="66">
        <f t="shared" si="7"/>
        <v>0</v>
      </c>
      <c r="B47" s="66">
        <f t="shared" si="8"/>
        <v>0</v>
      </c>
      <c r="C47" s="66">
        <f t="shared" si="9"/>
        <v>0</v>
      </c>
      <c r="D47" s="66">
        <f t="shared" si="10"/>
        <v>0</v>
      </c>
      <c r="E47" s="66">
        <f t="shared" si="11"/>
        <v>0</v>
      </c>
      <c r="F47" s="141">
        <f t="shared" si="12"/>
        <v>0</v>
      </c>
      <c r="G47" s="141">
        <f t="shared" si="13"/>
        <v>0</v>
      </c>
      <c r="H47" s="66">
        <f t="shared" si="14"/>
        <v>0</v>
      </c>
      <c r="I47" s="66">
        <f t="shared" si="15"/>
        <v>110</v>
      </c>
      <c r="J47" s="66">
        <f t="shared" si="16"/>
        <v>0</v>
      </c>
      <c r="K47" s="141">
        <f t="shared" si="17"/>
        <v>2018</v>
      </c>
      <c r="L47" s="66">
        <f t="shared" si="18"/>
        <v>106</v>
      </c>
      <c r="M47" s="66">
        <f t="shared" si="19"/>
        <v>106</v>
      </c>
      <c r="N47" s="147">
        <f t="shared" si="20"/>
        <v>110</v>
      </c>
      <c r="O47" s="143">
        <f t="shared" si="21"/>
        <v>0</v>
      </c>
      <c r="P47" s="144" t="s">
        <v>229</v>
      </c>
      <c r="Q47" s="37">
        <v>30</v>
      </c>
      <c r="R47" s="145"/>
      <c r="S47" s="39">
        <v>5</v>
      </c>
      <c r="T47" s="39">
        <v>5</v>
      </c>
      <c r="U47" s="146">
        <f t="shared" si="0"/>
        <v>0</v>
      </c>
      <c r="V47" s="146">
        <f t="shared" si="1"/>
        <v>5</v>
      </c>
      <c r="W47" s="146">
        <f t="shared" si="2"/>
        <v>0</v>
      </c>
      <c r="X47" s="146">
        <f t="shared" si="3"/>
        <v>0</v>
      </c>
      <c r="Y47" s="129">
        <f t="shared" si="4"/>
        <v>0</v>
      </c>
      <c r="Z47" s="129">
        <f t="shared" si="5"/>
        <v>0</v>
      </c>
      <c r="AA47" s="129">
        <f t="shared" si="6"/>
        <v>0</v>
      </c>
      <c r="AB47" s="67"/>
    </row>
    <row r="48" spans="1:28" ht="15">
      <c r="A48" s="66">
        <f t="shared" si="7"/>
        <v>0</v>
      </c>
      <c r="B48" s="66">
        <f t="shared" si="8"/>
        <v>0</v>
      </c>
      <c r="C48" s="66">
        <f t="shared" si="9"/>
        <v>0</v>
      </c>
      <c r="D48" s="66">
        <f t="shared" si="10"/>
        <v>0</v>
      </c>
      <c r="E48" s="66">
        <f t="shared" si="11"/>
        <v>0</v>
      </c>
      <c r="F48" s="141">
        <f t="shared" si="12"/>
        <v>0</v>
      </c>
      <c r="G48" s="141">
        <f t="shared" si="13"/>
        <v>0</v>
      </c>
      <c r="H48" s="66">
        <f t="shared" si="14"/>
        <v>0</v>
      </c>
      <c r="I48" s="66">
        <f t="shared" si="15"/>
        <v>110</v>
      </c>
      <c r="J48" s="66">
        <f t="shared" si="16"/>
        <v>0</v>
      </c>
      <c r="K48" s="141">
        <f t="shared" si="17"/>
        <v>2018</v>
      </c>
      <c r="L48" s="66">
        <f t="shared" si="18"/>
        <v>106</v>
      </c>
      <c r="M48" s="66">
        <f t="shared" si="19"/>
        <v>106</v>
      </c>
      <c r="N48" s="147">
        <f t="shared" si="20"/>
        <v>110</v>
      </c>
      <c r="O48" s="143">
        <f t="shared" si="21"/>
        <v>0</v>
      </c>
      <c r="P48" s="144" t="s">
        <v>229</v>
      </c>
      <c r="Q48" s="37">
        <v>31</v>
      </c>
      <c r="R48" s="145"/>
      <c r="S48" s="39">
        <v>5</v>
      </c>
      <c r="T48" s="39">
        <v>6</v>
      </c>
      <c r="U48" s="146">
        <f t="shared" si="0"/>
        <v>1</v>
      </c>
      <c r="V48" s="146">
        <f t="shared" si="1"/>
        <v>5.5</v>
      </c>
      <c r="W48" s="146">
        <f t="shared" si="2"/>
        <v>0.09090909090909091</v>
      </c>
      <c r="X48" s="146">
        <f t="shared" si="3"/>
        <v>0.5</v>
      </c>
      <c r="Y48" s="129">
        <f t="shared" si="4"/>
        <v>0.7071067811865476</v>
      </c>
      <c r="Z48" s="129">
        <f t="shared" si="5"/>
        <v>0.128564869306645</v>
      </c>
      <c r="AA48" s="129">
        <f t="shared" si="6"/>
        <v>0.09090909090909091</v>
      </c>
      <c r="AB48" s="67"/>
    </row>
    <row r="49" spans="1:28" ht="15">
      <c r="A49" s="66">
        <f t="shared" si="7"/>
        <v>0</v>
      </c>
      <c r="B49" s="66">
        <f t="shared" si="8"/>
        <v>0</v>
      </c>
      <c r="C49" s="66">
        <f t="shared" si="9"/>
        <v>0</v>
      </c>
      <c r="D49" s="66">
        <f t="shared" si="10"/>
        <v>0</v>
      </c>
      <c r="E49" s="66">
        <f t="shared" si="11"/>
        <v>0</v>
      </c>
      <c r="F49" s="141">
        <f t="shared" si="12"/>
        <v>0</v>
      </c>
      <c r="G49" s="141">
        <f t="shared" si="13"/>
        <v>0</v>
      </c>
      <c r="H49" s="66">
        <f t="shared" si="14"/>
        <v>0</v>
      </c>
      <c r="I49" s="66">
        <f t="shared" si="15"/>
        <v>110</v>
      </c>
      <c r="J49" s="66">
        <f t="shared" si="16"/>
        <v>0</v>
      </c>
      <c r="K49" s="141">
        <f t="shared" si="17"/>
        <v>2018</v>
      </c>
      <c r="L49" s="66">
        <f t="shared" si="18"/>
        <v>106</v>
      </c>
      <c r="M49" s="66">
        <f t="shared" si="19"/>
        <v>106</v>
      </c>
      <c r="N49" s="147">
        <f t="shared" si="20"/>
        <v>110</v>
      </c>
      <c r="O49" s="143">
        <f t="shared" si="21"/>
        <v>0</v>
      </c>
      <c r="P49" s="144" t="s">
        <v>229</v>
      </c>
      <c r="Q49" s="37">
        <v>32</v>
      </c>
      <c r="R49" s="145"/>
      <c r="S49" s="39">
        <v>6</v>
      </c>
      <c r="T49" s="39">
        <v>6</v>
      </c>
      <c r="U49" s="146">
        <f t="shared" si="0"/>
        <v>0</v>
      </c>
      <c r="V49" s="146">
        <f t="shared" si="1"/>
        <v>6</v>
      </c>
      <c r="W49" s="146">
        <f t="shared" si="2"/>
        <v>0</v>
      </c>
      <c r="X49" s="146">
        <f t="shared" si="3"/>
        <v>0</v>
      </c>
      <c r="Y49" s="129">
        <f t="shared" si="4"/>
        <v>0</v>
      </c>
      <c r="Z49" s="129">
        <f t="shared" si="5"/>
        <v>0</v>
      </c>
      <c r="AA49" s="129">
        <f t="shared" si="6"/>
        <v>0</v>
      </c>
      <c r="AB49" s="67"/>
    </row>
    <row r="50" spans="1:28" ht="15">
      <c r="A50" s="66">
        <f t="shared" si="7"/>
        <v>0</v>
      </c>
      <c r="B50" s="66">
        <f t="shared" si="8"/>
        <v>0</v>
      </c>
      <c r="C50" s="66">
        <f t="shared" si="9"/>
        <v>0</v>
      </c>
      <c r="D50" s="66">
        <f t="shared" si="10"/>
        <v>0</v>
      </c>
      <c r="E50" s="66">
        <f t="shared" si="11"/>
        <v>0</v>
      </c>
      <c r="F50" s="141">
        <f t="shared" si="12"/>
        <v>0</v>
      </c>
      <c r="G50" s="141">
        <f t="shared" si="13"/>
        <v>0</v>
      </c>
      <c r="H50" s="66">
        <f t="shared" si="14"/>
        <v>0</v>
      </c>
      <c r="I50" s="66">
        <f t="shared" si="15"/>
        <v>110</v>
      </c>
      <c r="J50" s="66">
        <f t="shared" si="16"/>
        <v>0</v>
      </c>
      <c r="K50" s="141">
        <f t="shared" si="17"/>
        <v>2018</v>
      </c>
      <c r="L50" s="66">
        <f t="shared" si="18"/>
        <v>106</v>
      </c>
      <c r="M50" s="66">
        <f t="shared" si="19"/>
        <v>106</v>
      </c>
      <c r="N50" s="147">
        <f t="shared" si="20"/>
        <v>110</v>
      </c>
      <c r="O50" s="143">
        <f t="shared" si="21"/>
        <v>0</v>
      </c>
      <c r="P50" s="144" t="s">
        <v>229</v>
      </c>
      <c r="Q50" s="37">
        <v>33</v>
      </c>
      <c r="R50" s="145"/>
      <c r="S50" s="39">
        <v>4</v>
      </c>
      <c r="T50" s="39">
        <v>5</v>
      </c>
      <c r="U50" s="146">
        <f t="shared" si="0"/>
        <v>1</v>
      </c>
      <c r="V50" s="146">
        <f t="shared" si="1"/>
        <v>4.5</v>
      </c>
      <c r="W50" s="146">
        <f t="shared" si="2"/>
        <v>0.1111111111111111</v>
      </c>
      <c r="X50" s="146">
        <f t="shared" si="3"/>
        <v>0.5</v>
      </c>
      <c r="Y50" s="129">
        <f t="shared" si="4"/>
        <v>0.7071067811865476</v>
      </c>
      <c r="Z50" s="129">
        <f t="shared" si="5"/>
        <v>0.15713484026367724</v>
      </c>
      <c r="AA50" s="129">
        <f t="shared" si="6"/>
        <v>0.11111111111111112</v>
      </c>
      <c r="AB50" s="67"/>
    </row>
    <row r="51" spans="1:28" ht="15">
      <c r="A51" s="66">
        <f t="shared" si="7"/>
        <v>0</v>
      </c>
      <c r="B51" s="66">
        <f t="shared" si="8"/>
        <v>0</v>
      </c>
      <c r="C51" s="66">
        <f t="shared" si="9"/>
        <v>0</v>
      </c>
      <c r="D51" s="66">
        <f t="shared" si="10"/>
        <v>0</v>
      </c>
      <c r="E51" s="66">
        <f t="shared" si="11"/>
        <v>0</v>
      </c>
      <c r="F51" s="141">
        <f t="shared" si="12"/>
        <v>0</v>
      </c>
      <c r="G51" s="141">
        <f t="shared" si="13"/>
        <v>0</v>
      </c>
      <c r="H51" s="66">
        <f t="shared" si="14"/>
        <v>0</v>
      </c>
      <c r="I51" s="66">
        <f t="shared" si="15"/>
        <v>110</v>
      </c>
      <c r="J51" s="66">
        <f t="shared" si="16"/>
        <v>0</v>
      </c>
      <c r="K51" s="141">
        <f t="shared" si="17"/>
        <v>2018</v>
      </c>
      <c r="L51" s="66">
        <f t="shared" si="18"/>
        <v>106</v>
      </c>
      <c r="M51" s="66">
        <f t="shared" si="19"/>
        <v>106</v>
      </c>
      <c r="N51" s="147">
        <f t="shared" si="20"/>
        <v>110</v>
      </c>
      <c r="O51" s="143">
        <f t="shared" si="21"/>
        <v>0</v>
      </c>
      <c r="P51" s="144" t="s">
        <v>229</v>
      </c>
      <c r="Q51" s="37">
        <v>34</v>
      </c>
      <c r="R51" s="145"/>
      <c r="S51" s="39">
        <v>4</v>
      </c>
      <c r="T51" s="39">
        <v>5</v>
      </c>
      <c r="U51" s="146">
        <f t="shared" si="0"/>
        <v>1</v>
      </c>
      <c r="V51" s="146">
        <f t="shared" si="1"/>
        <v>4.5</v>
      </c>
      <c r="W51" s="146">
        <f t="shared" si="2"/>
        <v>0.1111111111111111</v>
      </c>
      <c r="X51" s="146">
        <f t="shared" si="3"/>
        <v>0.5</v>
      </c>
      <c r="Y51" s="129">
        <f t="shared" si="4"/>
        <v>0.7071067811865476</v>
      </c>
      <c r="Z51" s="129">
        <f t="shared" si="5"/>
        <v>0.15713484026367724</v>
      </c>
      <c r="AA51" s="129">
        <f t="shared" si="6"/>
        <v>0.11111111111111112</v>
      </c>
      <c r="AB51" s="67"/>
    </row>
    <row r="52" spans="1:28" ht="15">
      <c r="A52" s="66">
        <f t="shared" si="7"/>
        <v>0</v>
      </c>
      <c r="B52" s="66">
        <f t="shared" si="8"/>
        <v>0</v>
      </c>
      <c r="C52" s="66">
        <f t="shared" si="9"/>
        <v>0</v>
      </c>
      <c r="D52" s="66">
        <f t="shared" si="10"/>
        <v>0</v>
      </c>
      <c r="E52" s="66">
        <f t="shared" si="11"/>
        <v>0</v>
      </c>
      <c r="F52" s="141">
        <f t="shared" si="12"/>
        <v>0</v>
      </c>
      <c r="G52" s="141">
        <f t="shared" si="13"/>
        <v>0</v>
      </c>
      <c r="H52" s="66">
        <f t="shared" si="14"/>
        <v>0</v>
      </c>
      <c r="I52" s="66">
        <f t="shared" si="15"/>
        <v>110</v>
      </c>
      <c r="J52" s="66">
        <f t="shared" si="16"/>
        <v>0</v>
      </c>
      <c r="K52" s="141">
        <f t="shared" si="17"/>
        <v>2018</v>
      </c>
      <c r="L52" s="66">
        <f t="shared" si="18"/>
        <v>106</v>
      </c>
      <c r="M52" s="66">
        <f t="shared" si="19"/>
        <v>106</v>
      </c>
      <c r="N52" s="147">
        <f t="shared" si="20"/>
        <v>110</v>
      </c>
      <c r="O52" s="143">
        <f t="shared" si="21"/>
        <v>0</v>
      </c>
      <c r="P52" s="144" t="s">
        <v>229</v>
      </c>
      <c r="Q52" s="37">
        <v>35</v>
      </c>
      <c r="R52" s="145"/>
      <c r="S52" s="39">
        <v>5</v>
      </c>
      <c r="T52" s="39">
        <v>5</v>
      </c>
      <c r="U52" s="146">
        <f t="shared" si="0"/>
        <v>0</v>
      </c>
      <c r="V52" s="146">
        <f t="shared" si="1"/>
        <v>5</v>
      </c>
      <c r="W52" s="146">
        <f t="shared" si="2"/>
        <v>0</v>
      </c>
      <c r="X52" s="146">
        <f t="shared" si="3"/>
        <v>0</v>
      </c>
      <c r="Y52" s="129">
        <f t="shared" si="4"/>
        <v>0</v>
      </c>
      <c r="Z52" s="129">
        <f t="shared" si="5"/>
        <v>0</v>
      </c>
      <c r="AA52" s="129">
        <f t="shared" si="6"/>
        <v>0</v>
      </c>
      <c r="AB52" s="67"/>
    </row>
    <row r="53" spans="1:28" ht="15">
      <c r="A53" s="66">
        <f t="shared" si="7"/>
        <v>0</v>
      </c>
      <c r="B53" s="66">
        <f t="shared" si="8"/>
        <v>0</v>
      </c>
      <c r="C53" s="66">
        <f t="shared" si="9"/>
        <v>0</v>
      </c>
      <c r="D53" s="66">
        <f t="shared" si="10"/>
        <v>0</v>
      </c>
      <c r="E53" s="66">
        <f t="shared" si="11"/>
        <v>0</v>
      </c>
      <c r="F53" s="141">
        <f t="shared" si="12"/>
        <v>0</v>
      </c>
      <c r="G53" s="141">
        <f t="shared" si="13"/>
        <v>0</v>
      </c>
      <c r="H53" s="66">
        <f t="shared" si="14"/>
        <v>0</v>
      </c>
      <c r="I53" s="66">
        <f t="shared" si="15"/>
        <v>110</v>
      </c>
      <c r="J53" s="66">
        <f t="shared" si="16"/>
        <v>0</v>
      </c>
      <c r="K53" s="141">
        <f t="shared" si="17"/>
        <v>2018</v>
      </c>
      <c r="L53" s="66">
        <f t="shared" si="18"/>
        <v>106</v>
      </c>
      <c r="M53" s="66">
        <f t="shared" si="19"/>
        <v>106</v>
      </c>
      <c r="N53" s="147">
        <f t="shared" si="20"/>
        <v>110</v>
      </c>
      <c r="O53" s="143">
        <f t="shared" si="21"/>
        <v>0</v>
      </c>
      <c r="P53" s="144" t="s">
        <v>229</v>
      </c>
      <c r="Q53" s="37">
        <v>36</v>
      </c>
      <c r="R53" s="145"/>
      <c r="S53" s="39">
        <v>6</v>
      </c>
      <c r="T53" s="39">
        <v>7</v>
      </c>
      <c r="U53" s="146">
        <f t="shared" si="0"/>
        <v>1</v>
      </c>
      <c r="V53" s="146">
        <f t="shared" si="1"/>
        <v>6.5</v>
      </c>
      <c r="W53" s="146">
        <f t="shared" si="2"/>
        <v>0.07692307692307693</v>
      </c>
      <c r="X53" s="146">
        <f t="shared" si="3"/>
        <v>0.5</v>
      </c>
      <c r="Y53" s="129">
        <f t="shared" si="4"/>
        <v>0.7071067811865476</v>
      </c>
      <c r="Z53" s="129">
        <f t="shared" si="5"/>
        <v>0.10878565864408424</v>
      </c>
      <c r="AA53" s="129">
        <f t="shared" si="6"/>
        <v>0.07692307692307691</v>
      </c>
      <c r="AB53" s="67"/>
    </row>
    <row r="54" spans="1:28" ht="15">
      <c r="A54" s="66">
        <f t="shared" si="7"/>
        <v>0</v>
      </c>
      <c r="B54" s="66">
        <f t="shared" si="8"/>
        <v>0</v>
      </c>
      <c r="C54" s="66">
        <f t="shared" si="9"/>
        <v>0</v>
      </c>
      <c r="D54" s="66">
        <f t="shared" si="10"/>
        <v>0</v>
      </c>
      <c r="E54" s="66">
        <f t="shared" si="11"/>
        <v>0</v>
      </c>
      <c r="F54" s="141">
        <f t="shared" si="12"/>
        <v>0</v>
      </c>
      <c r="G54" s="141">
        <f t="shared" si="13"/>
        <v>0</v>
      </c>
      <c r="H54" s="66">
        <f t="shared" si="14"/>
        <v>0</v>
      </c>
      <c r="I54" s="66">
        <f t="shared" si="15"/>
        <v>110</v>
      </c>
      <c r="J54" s="66">
        <f t="shared" si="16"/>
        <v>0</v>
      </c>
      <c r="K54" s="141">
        <f t="shared" si="17"/>
        <v>2018</v>
      </c>
      <c r="L54" s="66">
        <f t="shared" si="18"/>
        <v>106</v>
      </c>
      <c r="M54" s="66">
        <f t="shared" si="19"/>
        <v>106</v>
      </c>
      <c r="N54" s="147">
        <f t="shared" si="20"/>
        <v>110</v>
      </c>
      <c r="O54" s="143">
        <f t="shared" si="21"/>
        <v>0</v>
      </c>
      <c r="P54" s="144" t="s">
        <v>229</v>
      </c>
      <c r="Q54" s="37">
        <v>37</v>
      </c>
      <c r="R54" s="145"/>
      <c r="S54" s="39">
        <v>5</v>
      </c>
      <c r="T54" s="39">
        <v>5</v>
      </c>
      <c r="U54" s="146">
        <f t="shared" si="0"/>
        <v>0</v>
      </c>
      <c r="V54" s="146">
        <f t="shared" si="1"/>
        <v>5</v>
      </c>
      <c r="W54" s="146">
        <f t="shared" si="2"/>
        <v>0</v>
      </c>
      <c r="X54" s="146">
        <f t="shared" si="3"/>
        <v>0</v>
      </c>
      <c r="Y54" s="129">
        <f t="shared" si="4"/>
        <v>0</v>
      </c>
      <c r="Z54" s="129">
        <f t="shared" si="5"/>
        <v>0</v>
      </c>
      <c r="AA54" s="129">
        <f t="shared" si="6"/>
        <v>0</v>
      </c>
      <c r="AB54" s="67"/>
    </row>
    <row r="55" spans="1:28" ht="15">
      <c r="A55" s="66">
        <f t="shared" si="7"/>
        <v>0</v>
      </c>
      <c r="B55" s="66">
        <f t="shared" si="8"/>
        <v>0</v>
      </c>
      <c r="C55" s="66">
        <f t="shared" si="9"/>
        <v>0</v>
      </c>
      <c r="D55" s="66">
        <f t="shared" si="10"/>
        <v>0</v>
      </c>
      <c r="E55" s="66">
        <f t="shared" si="11"/>
        <v>0</v>
      </c>
      <c r="F55" s="141">
        <f t="shared" si="12"/>
        <v>0</v>
      </c>
      <c r="G55" s="141">
        <f t="shared" si="13"/>
        <v>0</v>
      </c>
      <c r="H55" s="66">
        <f t="shared" si="14"/>
        <v>0</v>
      </c>
      <c r="I55" s="66">
        <f t="shared" si="15"/>
        <v>110</v>
      </c>
      <c r="J55" s="66">
        <f t="shared" si="16"/>
        <v>0</v>
      </c>
      <c r="K55" s="141">
        <f t="shared" si="17"/>
        <v>2018</v>
      </c>
      <c r="L55" s="66">
        <f t="shared" si="18"/>
        <v>106</v>
      </c>
      <c r="M55" s="66">
        <f t="shared" si="19"/>
        <v>106</v>
      </c>
      <c r="N55" s="147">
        <f t="shared" si="20"/>
        <v>110</v>
      </c>
      <c r="O55" s="143">
        <f t="shared" si="21"/>
        <v>0</v>
      </c>
      <c r="P55" s="144" t="s">
        <v>229</v>
      </c>
      <c r="Q55" s="37">
        <v>38</v>
      </c>
      <c r="R55" s="145"/>
      <c r="S55" s="39">
        <v>5</v>
      </c>
      <c r="T55" s="39">
        <v>5</v>
      </c>
      <c r="U55" s="146">
        <f t="shared" si="0"/>
        <v>0</v>
      </c>
      <c r="V55" s="146">
        <f t="shared" si="1"/>
        <v>5</v>
      </c>
      <c r="W55" s="146">
        <f t="shared" si="2"/>
        <v>0</v>
      </c>
      <c r="X55" s="146">
        <f t="shared" si="3"/>
        <v>0</v>
      </c>
      <c r="Y55" s="129">
        <f t="shared" si="4"/>
        <v>0</v>
      </c>
      <c r="Z55" s="129">
        <f t="shared" si="5"/>
        <v>0</v>
      </c>
      <c r="AA55" s="129">
        <f t="shared" si="6"/>
        <v>0</v>
      </c>
      <c r="AB55" s="67"/>
    </row>
    <row r="56" spans="1:28" ht="15">
      <c r="A56" s="66">
        <f t="shared" si="7"/>
        <v>0</v>
      </c>
      <c r="B56" s="66">
        <f t="shared" si="8"/>
        <v>0</v>
      </c>
      <c r="C56" s="66">
        <f t="shared" si="9"/>
        <v>0</v>
      </c>
      <c r="D56" s="66">
        <f t="shared" si="10"/>
        <v>0</v>
      </c>
      <c r="E56" s="66">
        <f t="shared" si="11"/>
        <v>0</v>
      </c>
      <c r="F56" s="141">
        <f t="shared" si="12"/>
        <v>0</v>
      </c>
      <c r="G56" s="141">
        <f t="shared" si="13"/>
        <v>0</v>
      </c>
      <c r="H56" s="66">
        <f t="shared" si="14"/>
        <v>0</v>
      </c>
      <c r="I56" s="66">
        <f t="shared" si="15"/>
        <v>110</v>
      </c>
      <c r="J56" s="66">
        <f t="shared" si="16"/>
        <v>0</v>
      </c>
      <c r="K56" s="141">
        <f t="shared" si="17"/>
        <v>2018</v>
      </c>
      <c r="L56" s="66">
        <f t="shared" si="18"/>
        <v>106</v>
      </c>
      <c r="M56" s="66">
        <f t="shared" si="19"/>
        <v>106</v>
      </c>
      <c r="N56" s="147">
        <f t="shared" si="20"/>
        <v>110</v>
      </c>
      <c r="O56" s="143">
        <f t="shared" si="21"/>
        <v>0</v>
      </c>
      <c r="P56" s="144" t="s">
        <v>229</v>
      </c>
      <c r="Q56" s="37">
        <v>39</v>
      </c>
      <c r="R56" s="145"/>
      <c r="S56" s="39">
        <v>5</v>
      </c>
      <c r="T56" s="39">
        <v>4</v>
      </c>
      <c r="U56" s="146">
        <f t="shared" si="0"/>
        <v>1</v>
      </c>
      <c r="V56" s="146">
        <f t="shared" si="1"/>
        <v>4.5</v>
      </c>
      <c r="W56" s="146">
        <f t="shared" si="2"/>
        <v>0.1111111111111111</v>
      </c>
      <c r="X56" s="146">
        <f t="shared" si="3"/>
        <v>0.5</v>
      </c>
      <c r="Y56" s="129">
        <f t="shared" si="4"/>
        <v>0.7071067811865476</v>
      </c>
      <c r="Z56" s="129">
        <f t="shared" si="5"/>
        <v>0.15713484026367724</v>
      </c>
      <c r="AA56" s="129">
        <f t="shared" si="6"/>
        <v>0.11111111111111112</v>
      </c>
      <c r="AB56" s="67"/>
    </row>
    <row r="57" spans="1:28" ht="15">
      <c r="A57" s="66">
        <f t="shared" si="7"/>
        <v>0</v>
      </c>
      <c r="B57" s="66">
        <f t="shared" si="8"/>
        <v>0</v>
      </c>
      <c r="C57" s="66">
        <f t="shared" si="9"/>
        <v>0</v>
      </c>
      <c r="D57" s="66">
        <f t="shared" si="10"/>
        <v>0</v>
      </c>
      <c r="E57" s="66">
        <f t="shared" si="11"/>
        <v>0</v>
      </c>
      <c r="F57" s="141">
        <f t="shared" si="12"/>
        <v>0</v>
      </c>
      <c r="G57" s="141">
        <f t="shared" si="13"/>
        <v>0</v>
      </c>
      <c r="H57" s="66">
        <f t="shared" si="14"/>
        <v>0</v>
      </c>
      <c r="I57" s="66">
        <f t="shared" si="15"/>
        <v>110</v>
      </c>
      <c r="J57" s="66">
        <f t="shared" si="16"/>
        <v>0</v>
      </c>
      <c r="K57" s="141">
        <f t="shared" si="17"/>
        <v>2018</v>
      </c>
      <c r="L57" s="66">
        <f t="shared" si="18"/>
        <v>106</v>
      </c>
      <c r="M57" s="66">
        <f t="shared" si="19"/>
        <v>106</v>
      </c>
      <c r="N57" s="147">
        <f t="shared" si="20"/>
        <v>110</v>
      </c>
      <c r="O57" s="143">
        <f t="shared" si="21"/>
        <v>0</v>
      </c>
      <c r="P57" s="144" t="s">
        <v>229</v>
      </c>
      <c r="Q57" s="37">
        <v>40</v>
      </c>
      <c r="R57" s="145"/>
      <c r="S57" s="39">
        <v>5</v>
      </c>
      <c r="T57" s="39">
        <v>4</v>
      </c>
      <c r="U57" s="146">
        <f t="shared" si="0"/>
        <v>1</v>
      </c>
      <c r="V57" s="146">
        <f t="shared" si="1"/>
        <v>4.5</v>
      </c>
      <c r="W57" s="146">
        <f t="shared" si="2"/>
        <v>0.1111111111111111</v>
      </c>
      <c r="X57" s="146">
        <f t="shared" si="3"/>
        <v>0.5</v>
      </c>
      <c r="Y57" s="129">
        <f t="shared" si="4"/>
        <v>0.7071067811865476</v>
      </c>
      <c r="Z57" s="129">
        <f t="shared" si="5"/>
        <v>0.15713484026367724</v>
      </c>
      <c r="AA57" s="129">
        <f t="shared" si="6"/>
        <v>0.11111111111111112</v>
      </c>
      <c r="AB57" s="67"/>
    </row>
    <row r="58" spans="1:28" ht="15">
      <c r="A58" s="66">
        <f t="shared" si="7"/>
        <v>0</v>
      </c>
      <c r="B58" s="66">
        <f t="shared" si="8"/>
        <v>0</v>
      </c>
      <c r="C58" s="66">
        <f t="shared" si="9"/>
        <v>0</v>
      </c>
      <c r="D58" s="66">
        <f t="shared" si="10"/>
        <v>0</v>
      </c>
      <c r="E58" s="66">
        <f t="shared" si="11"/>
        <v>0</v>
      </c>
      <c r="F58" s="141">
        <f t="shared" si="12"/>
        <v>0</v>
      </c>
      <c r="G58" s="141">
        <f t="shared" si="13"/>
        <v>0</v>
      </c>
      <c r="H58" s="66">
        <f t="shared" si="14"/>
        <v>0</v>
      </c>
      <c r="I58" s="66">
        <f t="shared" si="15"/>
        <v>110</v>
      </c>
      <c r="J58" s="66">
        <f t="shared" si="16"/>
        <v>0</v>
      </c>
      <c r="K58" s="141">
        <f t="shared" si="17"/>
        <v>2018</v>
      </c>
      <c r="L58" s="66">
        <f t="shared" si="18"/>
        <v>106</v>
      </c>
      <c r="M58" s="66">
        <f t="shared" si="19"/>
        <v>106</v>
      </c>
      <c r="N58" s="147">
        <f t="shared" si="20"/>
        <v>110</v>
      </c>
      <c r="O58" s="143">
        <f t="shared" si="21"/>
        <v>0</v>
      </c>
      <c r="P58" s="144" t="s">
        <v>229</v>
      </c>
      <c r="Q58" s="37">
        <v>41</v>
      </c>
      <c r="R58" s="145"/>
      <c r="S58" s="39">
        <v>6</v>
      </c>
      <c r="T58" s="39">
        <v>6</v>
      </c>
      <c r="U58" s="146">
        <f t="shared" si="0"/>
        <v>0</v>
      </c>
      <c r="V58" s="146">
        <f t="shared" si="1"/>
        <v>6</v>
      </c>
      <c r="W58" s="146">
        <f t="shared" si="2"/>
        <v>0</v>
      </c>
      <c r="X58" s="146">
        <f t="shared" si="3"/>
        <v>0</v>
      </c>
      <c r="Y58" s="129">
        <f t="shared" si="4"/>
        <v>0</v>
      </c>
      <c r="Z58" s="129">
        <f t="shared" si="5"/>
        <v>0</v>
      </c>
      <c r="AA58" s="129">
        <f t="shared" si="6"/>
        <v>0</v>
      </c>
      <c r="AB58" s="67"/>
    </row>
    <row r="59" spans="1:28" ht="15">
      <c r="A59" s="66">
        <f t="shared" si="7"/>
        <v>0</v>
      </c>
      <c r="B59" s="66">
        <f t="shared" si="8"/>
        <v>0</v>
      </c>
      <c r="C59" s="66">
        <f t="shared" si="9"/>
        <v>0</v>
      </c>
      <c r="D59" s="66">
        <f t="shared" si="10"/>
        <v>0</v>
      </c>
      <c r="E59" s="66">
        <f t="shared" si="11"/>
        <v>0</v>
      </c>
      <c r="F59" s="141">
        <f t="shared" si="12"/>
        <v>0</v>
      </c>
      <c r="G59" s="141">
        <f t="shared" si="13"/>
        <v>0</v>
      </c>
      <c r="H59" s="66">
        <f t="shared" si="14"/>
        <v>0</v>
      </c>
      <c r="I59" s="66">
        <f t="shared" si="15"/>
        <v>110</v>
      </c>
      <c r="J59" s="66">
        <f t="shared" si="16"/>
        <v>0</v>
      </c>
      <c r="K59" s="141">
        <f t="shared" si="17"/>
        <v>2018</v>
      </c>
      <c r="L59" s="66">
        <f t="shared" si="18"/>
        <v>106</v>
      </c>
      <c r="M59" s="66">
        <f t="shared" si="19"/>
        <v>106</v>
      </c>
      <c r="N59" s="147">
        <f t="shared" si="20"/>
        <v>110</v>
      </c>
      <c r="O59" s="143">
        <f t="shared" si="21"/>
        <v>0</v>
      </c>
      <c r="P59" s="144" t="s">
        <v>229</v>
      </c>
      <c r="Q59" s="37">
        <v>42</v>
      </c>
      <c r="R59" s="145"/>
      <c r="S59" s="39">
        <v>6</v>
      </c>
      <c r="T59" s="39">
        <v>6</v>
      </c>
      <c r="U59" s="146">
        <f t="shared" si="0"/>
        <v>0</v>
      </c>
      <c r="V59" s="146">
        <f t="shared" si="1"/>
        <v>6</v>
      </c>
      <c r="W59" s="146">
        <f t="shared" si="2"/>
        <v>0</v>
      </c>
      <c r="X59" s="146">
        <f t="shared" si="3"/>
        <v>0</v>
      </c>
      <c r="Y59" s="129">
        <f t="shared" si="4"/>
        <v>0</v>
      </c>
      <c r="Z59" s="129">
        <f t="shared" si="5"/>
        <v>0</v>
      </c>
      <c r="AA59" s="129">
        <f t="shared" si="6"/>
        <v>0</v>
      </c>
      <c r="AB59" s="67"/>
    </row>
    <row r="60" spans="1:28" ht="15">
      <c r="A60" s="66">
        <f t="shared" si="7"/>
        <v>0</v>
      </c>
      <c r="B60" s="66">
        <f t="shared" si="8"/>
        <v>0</v>
      </c>
      <c r="C60" s="66">
        <f t="shared" si="9"/>
        <v>0</v>
      </c>
      <c r="D60" s="66">
        <f t="shared" si="10"/>
        <v>0</v>
      </c>
      <c r="E60" s="66">
        <f t="shared" si="11"/>
        <v>0</v>
      </c>
      <c r="F60" s="141">
        <f t="shared" si="12"/>
        <v>0</v>
      </c>
      <c r="G60" s="141">
        <f t="shared" si="13"/>
        <v>0</v>
      </c>
      <c r="H60" s="66">
        <f t="shared" si="14"/>
        <v>0</v>
      </c>
      <c r="I60" s="66">
        <f t="shared" si="15"/>
        <v>110</v>
      </c>
      <c r="J60" s="66">
        <f t="shared" si="16"/>
        <v>0</v>
      </c>
      <c r="K60" s="141">
        <f t="shared" si="17"/>
        <v>2018</v>
      </c>
      <c r="L60" s="66">
        <f t="shared" si="18"/>
        <v>106</v>
      </c>
      <c r="M60" s="66">
        <f t="shared" si="19"/>
        <v>106</v>
      </c>
      <c r="N60" s="147">
        <f t="shared" si="20"/>
        <v>110</v>
      </c>
      <c r="O60" s="143">
        <f t="shared" si="21"/>
        <v>0</v>
      </c>
      <c r="P60" s="144" t="s">
        <v>229</v>
      </c>
      <c r="Q60" s="37">
        <v>43</v>
      </c>
      <c r="R60" s="145"/>
      <c r="S60" s="39">
        <v>6</v>
      </c>
      <c r="T60" s="39">
        <v>7</v>
      </c>
      <c r="U60" s="146">
        <f t="shared" si="0"/>
        <v>1</v>
      </c>
      <c r="V60" s="146">
        <f t="shared" si="1"/>
        <v>6.5</v>
      </c>
      <c r="W60" s="146">
        <f t="shared" si="2"/>
        <v>0.07692307692307693</v>
      </c>
      <c r="X60" s="146">
        <f t="shared" si="3"/>
        <v>0.5</v>
      </c>
      <c r="Y60" s="129">
        <f t="shared" si="4"/>
        <v>0.7071067811865476</v>
      </c>
      <c r="Z60" s="129">
        <f t="shared" si="5"/>
        <v>0.10878565864408424</v>
      </c>
      <c r="AA60" s="129">
        <f t="shared" si="6"/>
        <v>0.07692307692307691</v>
      </c>
      <c r="AB60" s="67"/>
    </row>
    <row r="61" spans="1:28" ht="15">
      <c r="A61" s="66">
        <f t="shared" si="7"/>
        <v>0</v>
      </c>
      <c r="B61" s="66">
        <f t="shared" si="8"/>
        <v>0</v>
      </c>
      <c r="C61" s="66">
        <f t="shared" si="9"/>
        <v>0</v>
      </c>
      <c r="D61" s="66">
        <f t="shared" si="10"/>
        <v>0</v>
      </c>
      <c r="E61" s="66">
        <f t="shared" si="11"/>
        <v>0</v>
      </c>
      <c r="F61" s="141">
        <f t="shared" si="12"/>
        <v>0</v>
      </c>
      <c r="G61" s="141">
        <f t="shared" si="13"/>
        <v>0</v>
      </c>
      <c r="H61" s="66">
        <f t="shared" si="14"/>
        <v>0</v>
      </c>
      <c r="I61" s="66">
        <f t="shared" si="15"/>
        <v>110</v>
      </c>
      <c r="J61" s="66">
        <f t="shared" si="16"/>
        <v>0</v>
      </c>
      <c r="K61" s="141">
        <f t="shared" si="17"/>
        <v>2018</v>
      </c>
      <c r="L61" s="66">
        <f t="shared" si="18"/>
        <v>106</v>
      </c>
      <c r="M61" s="66">
        <f t="shared" si="19"/>
        <v>106</v>
      </c>
      <c r="N61" s="147">
        <f t="shared" si="20"/>
        <v>110</v>
      </c>
      <c r="O61" s="143">
        <f t="shared" si="21"/>
        <v>0</v>
      </c>
      <c r="P61" s="144" t="s">
        <v>229</v>
      </c>
      <c r="Q61" s="37">
        <v>44</v>
      </c>
      <c r="R61" s="145"/>
      <c r="S61" s="39">
        <v>5</v>
      </c>
      <c r="T61" s="39">
        <v>5</v>
      </c>
      <c r="U61" s="146">
        <f t="shared" si="0"/>
        <v>0</v>
      </c>
      <c r="V61" s="146">
        <f t="shared" si="1"/>
        <v>5</v>
      </c>
      <c r="W61" s="146">
        <f t="shared" si="2"/>
        <v>0</v>
      </c>
      <c r="X61" s="146">
        <f t="shared" si="3"/>
        <v>0</v>
      </c>
      <c r="Y61" s="129">
        <f t="shared" si="4"/>
        <v>0</v>
      </c>
      <c r="Z61" s="129">
        <f t="shared" si="5"/>
        <v>0</v>
      </c>
      <c r="AA61" s="129">
        <f t="shared" si="6"/>
        <v>0</v>
      </c>
      <c r="AB61" s="67"/>
    </row>
    <row r="62" spans="1:28" ht="15">
      <c r="A62" s="66">
        <f t="shared" si="7"/>
        <v>0</v>
      </c>
      <c r="B62" s="66">
        <f t="shared" si="8"/>
        <v>0</v>
      </c>
      <c r="C62" s="66">
        <f t="shared" si="9"/>
        <v>0</v>
      </c>
      <c r="D62" s="66">
        <f t="shared" si="10"/>
        <v>0</v>
      </c>
      <c r="E62" s="66">
        <f t="shared" si="11"/>
        <v>0</v>
      </c>
      <c r="F62" s="141">
        <f t="shared" si="12"/>
        <v>0</v>
      </c>
      <c r="G62" s="141">
        <f t="shared" si="13"/>
        <v>0</v>
      </c>
      <c r="H62" s="66">
        <f t="shared" si="14"/>
        <v>0</v>
      </c>
      <c r="I62" s="66">
        <f t="shared" si="15"/>
        <v>110</v>
      </c>
      <c r="J62" s="66">
        <f t="shared" si="16"/>
        <v>0</v>
      </c>
      <c r="K62" s="141">
        <f t="shared" si="17"/>
        <v>2018</v>
      </c>
      <c r="L62" s="66">
        <f t="shared" si="18"/>
        <v>106</v>
      </c>
      <c r="M62" s="66">
        <f t="shared" si="19"/>
        <v>106</v>
      </c>
      <c r="N62" s="147">
        <f t="shared" si="20"/>
        <v>110</v>
      </c>
      <c r="O62" s="143">
        <f t="shared" si="21"/>
        <v>0</v>
      </c>
      <c r="P62" s="144" t="s">
        <v>229</v>
      </c>
      <c r="Q62" s="37">
        <v>45</v>
      </c>
      <c r="R62" s="145"/>
      <c r="S62" s="39">
        <v>7</v>
      </c>
      <c r="T62" s="39">
        <v>7</v>
      </c>
      <c r="U62" s="146">
        <f t="shared" si="0"/>
        <v>0</v>
      </c>
      <c r="V62" s="146">
        <f t="shared" si="1"/>
        <v>7</v>
      </c>
      <c r="W62" s="146">
        <f t="shared" si="2"/>
        <v>0</v>
      </c>
      <c r="X62" s="146">
        <f t="shared" si="3"/>
        <v>0</v>
      </c>
      <c r="Y62" s="129">
        <f t="shared" si="4"/>
        <v>0</v>
      </c>
      <c r="Z62" s="129">
        <f t="shared" si="5"/>
        <v>0</v>
      </c>
      <c r="AA62" s="129">
        <f t="shared" si="6"/>
        <v>0</v>
      </c>
      <c r="AB62" s="67"/>
    </row>
    <row r="63" spans="1:28" ht="15">
      <c r="A63" s="66">
        <f t="shared" si="7"/>
        <v>0</v>
      </c>
      <c r="B63" s="66">
        <f t="shared" si="8"/>
        <v>0</v>
      </c>
      <c r="C63" s="66">
        <f t="shared" si="9"/>
        <v>0</v>
      </c>
      <c r="D63" s="66">
        <f t="shared" si="10"/>
        <v>0</v>
      </c>
      <c r="E63" s="66">
        <f t="shared" si="11"/>
        <v>0</v>
      </c>
      <c r="F63" s="141">
        <f t="shared" si="12"/>
        <v>0</v>
      </c>
      <c r="G63" s="141">
        <f t="shared" si="13"/>
        <v>0</v>
      </c>
      <c r="H63" s="66">
        <f t="shared" si="14"/>
        <v>0</v>
      </c>
      <c r="I63" s="66">
        <f t="shared" si="15"/>
        <v>110</v>
      </c>
      <c r="J63" s="66">
        <f t="shared" si="16"/>
        <v>0</v>
      </c>
      <c r="K63" s="141">
        <f t="shared" si="17"/>
        <v>2018</v>
      </c>
      <c r="L63" s="66">
        <f t="shared" si="18"/>
        <v>106</v>
      </c>
      <c r="M63" s="66">
        <f t="shared" si="19"/>
        <v>106</v>
      </c>
      <c r="N63" s="147">
        <f t="shared" si="20"/>
        <v>110</v>
      </c>
      <c r="O63" s="143">
        <f t="shared" si="21"/>
        <v>0</v>
      </c>
      <c r="P63" s="144" t="s">
        <v>229</v>
      </c>
      <c r="Q63" s="37">
        <v>46</v>
      </c>
      <c r="R63" s="145"/>
      <c r="S63" s="39">
        <v>6</v>
      </c>
      <c r="T63" s="39">
        <v>5</v>
      </c>
      <c r="U63" s="146">
        <f t="shared" si="0"/>
        <v>1</v>
      </c>
      <c r="V63" s="146">
        <f t="shared" si="1"/>
        <v>5.5</v>
      </c>
      <c r="W63" s="146">
        <f t="shared" si="2"/>
        <v>0.09090909090909091</v>
      </c>
      <c r="X63" s="146">
        <f t="shared" si="3"/>
        <v>0.5</v>
      </c>
      <c r="Y63" s="129">
        <f t="shared" si="4"/>
        <v>0.7071067811865476</v>
      </c>
      <c r="Z63" s="129">
        <f t="shared" si="5"/>
        <v>0.128564869306645</v>
      </c>
      <c r="AA63" s="129">
        <f t="shared" si="6"/>
        <v>0.09090909090909091</v>
      </c>
      <c r="AB63" s="67"/>
    </row>
    <row r="64" spans="1:28" ht="15">
      <c r="A64" s="66">
        <f t="shared" si="7"/>
        <v>0</v>
      </c>
      <c r="B64" s="66">
        <f t="shared" si="8"/>
        <v>0</v>
      </c>
      <c r="C64" s="66">
        <f t="shared" si="9"/>
        <v>0</v>
      </c>
      <c r="D64" s="66">
        <f t="shared" si="10"/>
        <v>0</v>
      </c>
      <c r="E64" s="66">
        <f t="shared" si="11"/>
        <v>0</v>
      </c>
      <c r="F64" s="141">
        <f t="shared" si="12"/>
        <v>0</v>
      </c>
      <c r="G64" s="141">
        <f t="shared" si="13"/>
        <v>0</v>
      </c>
      <c r="H64" s="66">
        <f t="shared" si="14"/>
        <v>0</v>
      </c>
      <c r="I64" s="66">
        <f t="shared" si="15"/>
        <v>110</v>
      </c>
      <c r="J64" s="66">
        <f t="shared" si="16"/>
        <v>0</v>
      </c>
      <c r="K64" s="141">
        <f t="shared" si="17"/>
        <v>2018</v>
      </c>
      <c r="L64" s="66">
        <f t="shared" si="18"/>
        <v>106</v>
      </c>
      <c r="M64" s="66">
        <f t="shared" si="19"/>
        <v>106</v>
      </c>
      <c r="N64" s="147">
        <f t="shared" si="20"/>
        <v>110</v>
      </c>
      <c r="O64" s="143">
        <f t="shared" si="21"/>
        <v>0</v>
      </c>
      <c r="P64" s="144" t="s">
        <v>229</v>
      </c>
      <c r="Q64" s="37">
        <v>47</v>
      </c>
      <c r="R64" s="145"/>
      <c r="S64" s="39">
        <v>8</v>
      </c>
      <c r="T64" s="39">
        <v>8</v>
      </c>
      <c r="U64" s="146">
        <f t="shared" si="0"/>
        <v>0</v>
      </c>
      <c r="V64" s="146">
        <f t="shared" si="1"/>
        <v>8</v>
      </c>
      <c r="W64" s="146">
        <f t="shared" si="2"/>
        <v>0</v>
      </c>
      <c r="X64" s="146">
        <f t="shared" si="3"/>
        <v>0</v>
      </c>
      <c r="Y64" s="129">
        <f t="shared" si="4"/>
        <v>0</v>
      </c>
      <c r="Z64" s="129">
        <f t="shared" si="5"/>
        <v>0</v>
      </c>
      <c r="AA64" s="129">
        <f t="shared" si="6"/>
        <v>0</v>
      </c>
      <c r="AB64" s="67"/>
    </row>
    <row r="65" spans="1:28" ht="15">
      <c r="A65" s="66">
        <f t="shared" si="7"/>
        <v>0</v>
      </c>
      <c r="B65" s="66">
        <f t="shared" si="8"/>
        <v>0</v>
      </c>
      <c r="C65" s="66">
        <f t="shared" si="9"/>
        <v>0</v>
      </c>
      <c r="D65" s="66">
        <f t="shared" si="10"/>
        <v>0</v>
      </c>
      <c r="E65" s="66">
        <f t="shared" si="11"/>
        <v>0</v>
      </c>
      <c r="F65" s="141">
        <f t="shared" si="12"/>
        <v>0</v>
      </c>
      <c r="G65" s="141">
        <f t="shared" si="13"/>
        <v>0</v>
      </c>
      <c r="H65" s="66">
        <f t="shared" si="14"/>
        <v>0</v>
      </c>
      <c r="I65" s="66">
        <f t="shared" si="15"/>
        <v>110</v>
      </c>
      <c r="J65" s="66">
        <f t="shared" si="16"/>
        <v>0</v>
      </c>
      <c r="K65" s="141">
        <f t="shared" si="17"/>
        <v>2018</v>
      </c>
      <c r="L65" s="66">
        <f t="shared" si="18"/>
        <v>106</v>
      </c>
      <c r="M65" s="66">
        <f t="shared" si="19"/>
        <v>106</v>
      </c>
      <c r="N65" s="147">
        <f t="shared" si="20"/>
        <v>110</v>
      </c>
      <c r="O65" s="143">
        <f t="shared" si="21"/>
        <v>0</v>
      </c>
      <c r="P65" s="144" t="s">
        <v>229</v>
      </c>
      <c r="Q65" s="37">
        <v>49</v>
      </c>
      <c r="R65" s="145"/>
      <c r="S65" s="39">
        <v>6</v>
      </c>
      <c r="T65" s="39">
        <v>5</v>
      </c>
      <c r="U65" s="146">
        <f t="shared" si="0"/>
        <v>1</v>
      </c>
      <c r="V65" s="146">
        <f t="shared" si="1"/>
        <v>5.5</v>
      </c>
      <c r="W65" s="146">
        <f t="shared" si="2"/>
        <v>0.09090909090909091</v>
      </c>
      <c r="X65" s="146">
        <f t="shared" si="3"/>
        <v>0.5</v>
      </c>
      <c r="Y65" s="129">
        <f t="shared" si="4"/>
        <v>0.7071067811865476</v>
      </c>
      <c r="Z65" s="129">
        <f t="shared" si="5"/>
        <v>0.128564869306645</v>
      </c>
      <c r="AA65" s="129">
        <f t="shared" si="6"/>
        <v>0.09090909090909091</v>
      </c>
      <c r="AB65" s="67"/>
    </row>
    <row r="66" spans="1:28" ht="15">
      <c r="A66" s="66">
        <f t="shared" si="7"/>
        <v>0</v>
      </c>
      <c r="B66" s="66">
        <f t="shared" si="8"/>
        <v>0</v>
      </c>
      <c r="C66" s="66">
        <f t="shared" si="9"/>
        <v>0</v>
      </c>
      <c r="D66" s="66">
        <f t="shared" si="10"/>
        <v>0</v>
      </c>
      <c r="E66" s="66">
        <f t="shared" si="11"/>
        <v>0</v>
      </c>
      <c r="F66" s="141">
        <f t="shared" si="12"/>
        <v>0</v>
      </c>
      <c r="G66" s="141">
        <f t="shared" si="13"/>
        <v>0</v>
      </c>
      <c r="H66" s="66">
        <f t="shared" si="14"/>
        <v>0</v>
      </c>
      <c r="I66" s="66">
        <f t="shared" si="15"/>
        <v>110</v>
      </c>
      <c r="J66" s="66">
        <f t="shared" si="16"/>
        <v>0</v>
      </c>
      <c r="K66" s="141">
        <f t="shared" si="17"/>
        <v>2018</v>
      </c>
      <c r="L66" s="66">
        <f t="shared" si="18"/>
        <v>106</v>
      </c>
      <c r="M66" s="66">
        <f t="shared" si="19"/>
        <v>106</v>
      </c>
      <c r="N66" s="147">
        <f t="shared" si="20"/>
        <v>110</v>
      </c>
      <c r="O66" s="143">
        <f t="shared" si="21"/>
        <v>0</v>
      </c>
      <c r="P66" s="144" t="s">
        <v>229</v>
      </c>
      <c r="Q66" s="37">
        <v>50</v>
      </c>
      <c r="R66" s="145"/>
      <c r="S66" s="39">
        <v>7</v>
      </c>
      <c r="T66" s="39">
        <v>5</v>
      </c>
      <c r="U66" s="146">
        <f t="shared" si="0"/>
        <v>2</v>
      </c>
      <c r="V66" s="146">
        <f t="shared" si="1"/>
        <v>6</v>
      </c>
      <c r="W66" s="146">
        <f t="shared" si="2"/>
        <v>0.16666666666666666</v>
      </c>
      <c r="X66" s="146">
        <f t="shared" si="3"/>
        <v>2</v>
      </c>
      <c r="Y66" s="129">
        <f t="shared" si="4"/>
        <v>1.4142135623730951</v>
      </c>
      <c r="Z66" s="129">
        <f t="shared" si="5"/>
        <v>0.23570226039551587</v>
      </c>
      <c r="AA66" s="129">
        <f t="shared" si="6"/>
        <v>0.16666666666666669</v>
      </c>
      <c r="AB66" s="67"/>
    </row>
    <row r="67" spans="1:28" ht="15">
      <c r="A67" s="66">
        <f t="shared" si="7"/>
        <v>0</v>
      </c>
      <c r="B67" s="66">
        <f t="shared" si="8"/>
        <v>0</v>
      </c>
      <c r="C67" s="66">
        <f t="shared" si="9"/>
        <v>0</v>
      </c>
      <c r="D67" s="66">
        <f t="shared" si="10"/>
        <v>0</v>
      </c>
      <c r="E67" s="66">
        <f t="shared" si="11"/>
        <v>0</v>
      </c>
      <c r="F67" s="141">
        <f t="shared" si="12"/>
        <v>0</v>
      </c>
      <c r="G67" s="141">
        <f t="shared" si="13"/>
        <v>0</v>
      </c>
      <c r="H67" s="66">
        <f t="shared" si="14"/>
        <v>0</v>
      </c>
      <c r="I67" s="66">
        <f t="shared" si="15"/>
        <v>110</v>
      </c>
      <c r="J67" s="66">
        <f t="shared" si="16"/>
        <v>0</v>
      </c>
      <c r="K67" s="141">
        <f t="shared" si="17"/>
        <v>2018</v>
      </c>
      <c r="L67" s="66">
        <f t="shared" si="18"/>
        <v>106</v>
      </c>
      <c r="M67" s="66">
        <f t="shared" si="19"/>
        <v>106</v>
      </c>
      <c r="N67" s="147">
        <f t="shared" si="20"/>
        <v>110</v>
      </c>
      <c r="O67" s="143">
        <f t="shared" si="21"/>
        <v>0</v>
      </c>
      <c r="P67" s="144" t="s">
        <v>229</v>
      </c>
      <c r="Q67" s="37">
        <v>51</v>
      </c>
      <c r="R67" s="145"/>
      <c r="S67" s="39">
        <v>6</v>
      </c>
      <c r="T67" s="39">
        <v>5</v>
      </c>
      <c r="U67" s="146">
        <f t="shared" si="0"/>
        <v>1</v>
      </c>
      <c r="V67" s="146">
        <f t="shared" si="1"/>
        <v>5.5</v>
      </c>
      <c r="W67" s="146">
        <f t="shared" si="2"/>
        <v>0.09090909090909091</v>
      </c>
      <c r="X67" s="146">
        <f t="shared" si="3"/>
        <v>0.5</v>
      </c>
      <c r="Y67" s="129">
        <f t="shared" si="4"/>
        <v>0.7071067811865476</v>
      </c>
      <c r="Z67" s="129">
        <f t="shared" si="5"/>
        <v>0.128564869306645</v>
      </c>
      <c r="AA67" s="129">
        <f t="shared" si="6"/>
        <v>0.09090909090909091</v>
      </c>
      <c r="AB67" s="67"/>
    </row>
    <row r="68" spans="1:28" ht="15">
      <c r="A68" s="66">
        <f t="shared" si="7"/>
        <v>0</v>
      </c>
      <c r="B68" s="66">
        <f t="shared" si="8"/>
        <v>0</v>
      </c>
      <c r="C68" s="66">
        <f t="shared" si="9"/>
        <v>0</v>
      </c>
      <c r="D68" s="66">
        <f t="shared" si="10"/>
        <v>0</v>
      </c>
      <c r="E68" s="66">
        <f t="shared" si="11"/>
        <v>0</v>
      </c>
      <c r="F68" s="141">
        <f t="shared" si="12"/>
        <v>0</v>
      </c>
      <c r="G68" s="141">
        <f t="shared" si="13"/>
        <v>0</v>
      </c>
      <c r="H68" s="66">
        <f t="shared" si="14"/>
        <v>0</v>
      </c>
      <c r="I68" s="66">
        <f t="shared" si="15"/>
        <v>110</v>
      </c>
      <c r="J68" s="66">
        <f t="shared" si="16"/>
        <v>0</v>
      </c>
      <c r="K68" s="141">
        <f t="shared" si="17"/>
        <v>2018</v>
      </c>
      <c r="L68" s="66">
        <f t="shared" si="18"/>
        <v>106</v>
      </c>
      <c r="M68" s="66">
        <f t="shared" si="19"/>
        <v>106</v>
      </c>
      <c r="N68" s="147">
        <f t="shared" si="20"/>
        <v>110</v>
      </c>
      <c r="O68" s="143">
        <f t="shared" si="21"/>
        <v>0</v>
      </c>
      <c r="P68" s="144" t="s">
        <v>229</v>
      </c>
      <c r="Q68" s="37">
        <v>52</v>
      </c>
      <c r="R68" s="145"/>
      <c r="S68" s="39">
        <v>6</v>
      </c>
      <c r="T68" s="39">
        <v>5</v>
      </c>
      <c r="U68" s="146">
        <f t="shared" si="0"/>
        <v>1</v>
      </c>
      <c r="V68" s="146">
        <f t="shared" si="1"/>
        <v>5.5</v>
      </c>
      <c r="W68" s="146">
        <f t="shared" si="2"/>
        <v>0.09090909090909091</v>
      </c>
      <c r="X68" s="146">
        <f t="shared" si="3"/>
        <v>0.5</v>
      </c>
      <c r="Y68" s="129">
        <f t="shared" si="4"/>
        <v>0.7071067811865476</v>
      </c>
      <c r="Z68" s="129">
        <f t="shared" si="5"/>
        <v>0.128564869306645</v>
      </c>
      <c r="AA68" s="129">
        <f t="shared" si="6"/>
        <v>0.09090909090909091</v>
      </c>
      <c r="AB68" s="67"/>
    </row>
    <row r="69" spans="1:28" ht="15">
      <c r="A69" s="66">
        <f t="shared" si="7"/>
        <v>0</v>
      </c>
      <c r="B69" s="66">
        <f t="shared" si="8"/>
        <v>0</v>
      </c>
      <c r="C69" s="66">
        <f t="shared" si="9"/>
        <v>0</v>
      </c>
      <c r="D69" s="66">
        <f t="shared" si="10"/>
        <v>0</v>
      </c>
      <c r="E69" s="66">
        <f t="shared" si="11"/>
        <v>0</v>
      </c>
      <c r="F69" s="141">
        <f t="shared" si="12"/>
        <v>0</v>
      </c>
      <c r="G69" s="141">
        <f t="shared" si="13"/>
        <v>0</v>
      </c>
      <c r="H69" s="66">
        <f t="shared" si="14"/>
        <v>0</v>
      </c>
      <c r="I69" s="66">
        <f t="shared" si="15"/>
        <v>110</v>
      </c>
      <c r="J69" s="66">
        <f t="shared" si="16"/>
        <v>0</v>
      </c>
      <c r="K69" s="141">
        <f t="shared" si="17"/>
        <v>2018</v>
      </c>
      <c r="L69" s="66">
        <f t="shared" si="18"/>
        <v>106</v>
      </c>
      <c r="M69" s="66">
        <f t="shared" si="19"/>
        <v>106</v>
      </c>
      <c r="N69" s="147">
        <f t="shared" si="20"/>
        <v>110</v>
      </c>
      <c r="O69" s="143">
        <f t="shared" si="21"/>
        <v>0</v>
      </c>
      <c r="P69" s="144" t="s">
        <v>229</v>
      </c>
      <c r="Q69" s="37">
        <v>53</v>
      </c>
      <c r="R69" s="145"/>
      <c r="S69" s="39">
        <v>6</v>
      </c>
      <c r="T69" s="39">
        <v>5</v>
      </c>
      <c r="U69" s="146">
        <f t="shared" si="0"/>
        <v>1</v>
      </c>
      <c r="V69" s="146">
        <f t="shared" si="1"/>
        <v>5.5</v>
      </c>
      <c r="W69" s="146">
        <f t="shared" si="2"/>
        <v>0.09090909090909091</v>
      </c>
      <c r="X69" s="146">
        <f t="shared" si="3"/>
        <v>0.5</v>
      </c>
      <c r="Y69" s="129">
        <f t="shared" si="4"/>
        <v>0.7071067811865476</v>
      </c>
      <c r="Z69" s="129">
        <f t="shared" si="5"/>
        <v>0.128564869306645</v>
      </c>
      <c r="AA69" s="129">
        <f t="shared" si="6"/>
        <v>0.09090909090909091</v>
      </c>
      <c r="AB69" s="67"/>
    </row>
    <row r="70" spans="1:28" ht="15">
      <c r="A70" s="66">
        <f t="shared" si="7"/>
        <v>0</v>
      </c>
      <c r="B70" s="66">
        <f t="shared" si="8"/>
        <v>0</v>
      </c>
      <c r="C70" s="66">
        <f t="shared" si="9"/>
        <v>0</v>
      </c>
      <c r="D70" s="66">
        <f t="shared" si="10"/>
        <v>0</v>
      </c>
      <c r="E70" s="66">
        <f t="shared" si="11"/>
        <v>0</v>
      </c>
      <c r="F70" s="141">
        <f t="shared" si="12"/>
        <v>0</v>
      </c>
      <c r="G70" s="141">
        <f t="shared" si="13"/>
        <v>0</v>
      </c>
      <c r="H70" s="66">
        <f t="shared" si="14"/>
        <v>0</v>
      </c>
      <c r="I70" s="66">
        <f t="shared" si="15"/>
        <v>110</v>
      </c>
      <c r="J70" s="66">
        <f t="shared" si="16"/>
        <v>0</v>
      </c>
      <c r="K70" s="141">
        <f t="shared" si="17"/>
        <v>2018</v>
      </c>
      <c r="L70" s="66">
        <f t="shared" si="18"/>
        <v>106</v>
      </c>
      <c r="M70" s="66">
        <f t="shared" si="19"/>
        <v>106</v>
      </c>
      <c r="N70" s="147">
        <f t="shared" si="20"/>
        <v>110</v>
      </c>
      <c r="O70" s="143">
        <f t="shared" si="21"/>
        <v>0</v>
      </c>
      <c r="P70" s="144" t="s">
        <v>229</v>
      </c>
      <c r="Q70" s="37">
        <v>54</v>
      </c>
      <c r="R70" s="145"/>
      <c r="S70" s="39">
        <v>7</v>
      </c>
      <c r="T70" s="39">
        <v>6</v>
      </c>
      <c r="U70" s="146">
        <f t="shared" si="0"/>
        <v>1</v>
      </c>
      <c r="V70" s="146">
        <f t="shared" si="1"/>
        <v>6.5</v>
      </c>
      <c r="W70" s="146">
        <f t="shared" si="2"/>
        <v>0.07692307692307693</v>
      </c>
      <c r="X70" s="146">
        <f t="shared" si="3"/>
        <v>0.5</v>
      </c>
      <c r="Y70" s="129">
        <f t="shared" si="4"/>
        <v>0.7071067811865476</v>
      </c>
      <c r="Z70" s="129">
        <f t="shared" si="5"/>
        <v>0.10878565864408424</v>
      </c>
      <c r="AA70" s="129">
        <f t="shared" si="6"/>
        <v>0.07692307692307691</v>
      </c>
      <c r="AB70" s="67"/>
    </row>
    <row r="71" spans="1:28" ht="15">
      <c r="A71" s="66">
        <f t="shared" si="7"/>
        <v>0</v>
      </c>
      <c r="B71" s="66">
        <f t="shared" si="8"/>
        <v>0</v>
      </c>
      <c r="C71" s="66">
        <f t="shared" si="9"/>
        <v>0</v>
      </c>
      <c r="D71" s="66">
        <f t="shared" si="10"/>
        <v>0</v>
      </c>
      <c r="E71" s="66">
        <f t="shared" si="11"/>
        <v>0</v>
      </c>
      <c r="F71" s="141">
        <f t="shared" si="12"/>
        <v>0</v>
      </c>
      <c r="G71" s="141">
        <f t="shared" si="13"/>
        <v>0</v>
      </c>
      <c r="H71" s="66">
        <f t="shared" si="14"/>
        <v>0</v>
      </c>
      <c r="I71" s="66">
        <f t="shared" si="15"/>
        <v>110</v>
      </c>
      <c r="J71" s="66">
        <f t="shared" si="16"/>
        <v>0</v>
      </c>
      <c r="K71" s="141">
        <f t="shared" si="17"/>
        <v>2018</v>
      </c>
      <c r="L71" s="66">
        <f t="shared" si="18"/>
        <v>106</v>
      </c>
      <c r="M71" s="66">
        <f t="shared" si="19"/>
        <v>106</v>
      </c>
      <c r="N71" s="147">
        <f t="shared" si="20"/>
        <v>110</v>
      </c>
      <c r="O71" s="143">
        <f t="shared" si="21"/>
        <v>0</v>
      </c>
      <c r="P71" s="144" t="s">
        <v>229</v>
      </c>
      <c r="Q71" s="37">
        <v>55</v>
      </c>
      <c r="R71" s="145"/>
      <c r="S71" s="39">
        <v>6</v>
      </c>
      <c r="T71" s="39">
        <v>4</v>
      </c>
      <c r="U71" s="146">
        <f t="shared" si="0"/>
        <v>2</v>
      </c>
      <c r="V71" s="146">
        <f t="shared" si="1"/>
        <v>5</v>
      </c>
      <c r="W71" s="146">
        <f t="shared" si="2"/>
        <v>0.2</v>
      </c>
      <c r="X71" s="146">
        <f t="shared" si="3"/>
        <v>2</v>
      </c>
      <c r="Y71" s="129">
        <f t="shared" si="4"/>
        <v>1.4142135623730951</v>
      </c>
      <c r="Z71" s="129">
        <f t="shared" si="5"/>
        <v>0.282842712474619</v>
      </c>
      <c r="AA71" s="129">
        <f t="shared" si="6"/>
        <v>0.19999999999999998</v>
      </c>
      <c r="AB71" s="67"/>
    </row>
    <row r="72" spans="1:28" ht="15">
      <c r="A72" s="66">
        <f t="shared" si="7"/>
        <v>0</v>
      </c>
      <c r="B72" s="66">
        <f t="shared" si="8"/>
        <v>0</v>
      </c>
      <c r="C72" s="66">
        <f t="shared" si="9"/>
        <v>0</v>
      </c>
      <c r="D72" s="66">
        <f t="shared" si="10"/>
        <v>0</v>
      </c>
      <c r="E72" s="66">
        <f t="shared" si="11"/>
        <v>0</v>
      </c>
      <c r="F72" s="141">
        <f t="shared" si="12"/>
        <v>0</v>
      </c>
      <c r="G72" s="141">
        <f t="shared" si="13"/>
        <v>0</v>
      </c>
      <c r="H72" s="66">
        <f t="shared" si="14"/>
        <v>0</v>
      </c>
      <c r="I72" s="66">
        <f t="shared" si="15"/>
        <v>110</v>
      </c>
      <c r="J72" s="66">
        <f t="shared" si="16"/>
        <v>0</v>
      </c>
      <c r="K72" s="141">
        <f t="shared" si="17"/>
        <v>2018</v>
      </c>
      <c r="L72" s="66">
        <f t="shared" si="18"/>
        <v>106</v>
      </c>
      <c r="M72" s="66">
        <f t="shared" si="19"/>
        <v>106</v>
      </c>
      <c r="N72" s="147">
        <f t="shared" si="20"/>
        <v>110</v>
      </c>
      <c r="O72" s="143">
        <f t="shared" si="21"/>
        <v>0</v>
      </c>
      <c r="P72" s="144" t="s">
        <v>229</v>
      </c>
      <c r="Q72" s="37">
        <v>56</v>
      </c>
      <c r="R72" s="145"/>
      <c r="S72" s="39">
        <v>5</v>
      </c>
      <c r="T72" s="39">
        <v>4</v>
      </c>
      <c r="U72" s="146">
        <f t="shared" si="0"/>
        <v>1</v>
      </c>
      <c r="V72" s="146">
        <f t="shared" si="1"/>
        <v>4.5</v>
      </c>
      <c r="W72" s="146">
        <f t="shared" si="2"/>
        <v>0.1111111111111111</v>
      </c>
      <c r="X72" s="146">
        <f t="shared" si="3"/>
        <v>0.5</v>
      </c>
      <c r="Y72" s="129">
        <f t="shared" si="4"/>
        <v>0.7071067811865476</v>
      </c>
      <c r="Z72" s="129">
        <f t="shared" si="5"/>
        <v>0.15713484026367724</v>
      </c>
      <c r="AA72" s="129">
        <f t="shared" si="6"/>
        <v>0.11111111111111112</v>
      </c>
      <c r="AB72" s="67"/>
    </row>
    <row r="73" spans="1:28" ht="15">
      <c r="A73" s="66">
        <f t="shared" si="7"/>
        <v>0</v>
      </c>
      <c r="B73" s="66">
        <f t="shared" si="8"/>
        <v>0</v>
      </c>
      <c r="C73" s="66">
        <f t="shared" si="9"/>
        <v>0</v>
      </c>
      <c r="D73" s="66">
        <f t="shared" si="10"/>
        <v>0</v>
      </c>
      <c r="E73" s="66">
        <f t="shared" si="11"/>
        <v>0</v>
      </c>
      <c r="F73" s="141">
        <f t="shared" si="12"/>
        <v>0</v>
      </c>
      <c r="G73" s="141">
        <f t="shared" si="13"/>
        <v>0</v>
      </c>
      <c r="H73" s="66">
        <f t="shared" si="14"/>
        <v>0</v>
      </c>
      <c r="I73" s="66">
        <f t="shared" si="15"/>
        <v>110</v>
      </c>
      <c r="J73" s="66">
        <f t="shared" si="16"/>
        <v>0</v>
      </c>
      <c r="K73" s="141">
        <f t="shared" si="17"/>
        <v>2018</v>
      </c>
      <c r="L73" s="66">
        <f t="shared" si="18"/>
        <v>106</v>
      </c>
      <c r="M73" s="66">
        <f t="shared" si="19"/>
        <v>106</v>
      </c>
      <c r="N73" s="147">
        <f t="shared" si="20"/>
        <v>110</v>
      </c>
      <c r="O73" s="143">
        <f t="shared" si="21"/>
        <v>0</v>
      </c>
      <c r="P73" s="144" t="s">
        <v>229</v>
      </c>
      <c r="Q73" s="37">
        <v>57</v>
      </c>
      <c r="R73" s="145"/>
      <c r="S73" s="39">
        <v>6</v>
      </c>
      <c r="T73" s="39">
        <v>5</v>
      </c>
      <c r="U73" s="146">
        <f t="shared" si="0"/>
        <v>1</v>
      </c>
      <c r="V73" s="146">
        <f t="shared" si="1"/>
        <v>5.5</v>
      </c>
      <c r="W73" s="146">
        <f t="shared" si="2"/>
        <v>0.09090909090909091</v>
      </c>
      <c r="X73" s="146">
        <f t="shared" si="3"/>
        <v>0.5</v>
      </c>
      <c r="Y73" s="129">
        <f t="shared" si="4"/>
        <v>0.7071067811865476</v>
      </c>
      <c r="Z73" s="129">
        <f t="shared" si="5"/>
        <v>0.128564869306645</v>
      </c>
      <c r="AA73" s="129">
        <f t="shared" si="6"/>
        <v>0.09090909090909091</v>
      </c>
      <c r="AB73" s="67"/>
    </row>
    <row r="74" spans="1:28" ht="15">
      <c r="A74" s="66">
        <f t="shared" si="7"/>
        <v>0</v>
      </c>
      <c r="B74" s="66">
        <f t="shared" si="8"/>
        <v>0</v>
      </c>
      <c r="C74" s="66">
        <f t="shared" si="9"/>
        <v>0</v>
      </c>
      <c r="D74" s="66">
        <f t="shared" si="10"/>
        <v>0</v>
      </c>
      <c r="E74" s="66">
        <f t="shared" si="11"/>
        <v>0</v>
      </c>
      <c r="F74" s="141">
        <f t="shared" si="12"/>
        <v>0</v>
      </c>
      <c r="G74" s="141">
        <f t="shared" si="13"/>
        <v>0</v>
      </c>
      <c r="H74" s="66">
        <f t="shared" si="14"/>
        <v>0</v>
      </c>
      <c r="I74" s="66">
        <f t="shared" si="15"/>
        <v>110</v>
      </c>
      <c r="J74" s="66">
        <f t="shared" si="16"/>
        <v>0</v>
      </c>
      <c r="K74" s="141">
        <f t="shared" si="17"/>
        <v>2018</v>
      </c>
      <c r="L74" s="66">
        <f t="shared" si="18"/>
        <v>106</v>
      </c>
      <c r="M74" s="66">
        <f t="shared" si="19"/>
        <v>106</v>
      </c>
      <c r="N74" s="147">
        <f t="shared" si="20"/>
        <v>110</v>
      </c>
      <c r="O74" s="143">
        <f t="shared" si="21"/>
        <v>0</v>
      </c>
      <c r="P74" s="144" t="s">
        <v>229</v>
      </c>
      <c r="Q74" s="37">
        <v>58</v>
      </c>
      <c r="R74" s="145"/>
      <c r="S74" s="39">
        <v>4</v>
      </c>
      <c r="T74" s="39">
        <v>4</v>
      </c>
      <c r="U74" s="146">
        <f t="shared" si="0"/>
        <v>0</v>
      </c>
      <c r="V74" s="146">
        <f t="shared" si="1"/>
        <v>4</v>
      </c>
      <c r="W74" s="146">
        <f t="shared" si="2"/>
        <v>0</v>
      </c>
      <c r="X74" s="146">
        <f t="shared" si="3"/>
        <v>0</v>
      </c>
      <c r="Y74" s="129">
        <f t="shared" si="4"/>
        <v>0</v>
      </c>
      <c r="Z74" s="129">
        <f t="shared" si="5"/>
        <v>0</v>
      </c>
      <c r="AA74" s="129">
        <f t="shared" si="6"/>
        <v>0</v>
      </c>
      <c r="AB74" s="67"/>
    </row>
    <row r="75" spans="1:28" ht="15">
      <c r="A75" s="66">
        <f t="shared" si="7"/>
        <v>0</v>
      </c>
      <c r="B75" s="66">
        <f t="shared" si="8"/>
        <v>0</v>
      </c>
      <c r="C75" s="66">
        <f t="shared" si="9"/>
        <v>0</v>
      </c>
      <c r="D75" s="66">
        <f t="shared" si="10"/>
        <v>0</v>
      </c>
      <c r="E75" s="66">
        <f t="shared" si="11"/>
        <v>0</v>
      </c>
      <c r="F75" s="141">
        <f t="shared" si="12"/>
        <v>0</v>
      </c>
      <c r="G75" s="141">
        <f t="shared" si="13"/>
        <v>0</v>
      </c>
      <c r="H75" s="66">
        <f t="shared" si="14"/>
        <v>0</v>
      </c>
      <c r="I75" s="66">
        <f t="shared" si="15"/>
        <v>110</v>
      </c>
      <c r="J75" s="66">
        <f t="shared" si="16"/>
        <v>0</v>
      </c>
      <c r="K75" s="141">
        <f t="shared" si="17"/>
        <v>2018</v>
      </c>
      <c r="L75" s="66">
        <f t="shared" si="18"/>
        <v>106</v>
      </c>
      <c r="M75" s="66">
        <f t="shared" si="19"/>
        <v>106</v>
      </c>
      <c r="N75" s="147">
        <f t="shared" si="20"/>
        <v>110</v>
      </c>
      <c r="O75" s="143">
        <f t="shared" si="21"/>
        <v>0</v>
      </c>
      <c r="P75" s="144" t="s">
        <v>229</v>
      </c>
      <c r="Q75" s="37">
        <v>59</v>
      </c>
      <c r="R75" s="145"/>
      <c r="S75" s="39">
        <v>5</v>
      </c>
      <c r="T75" s="39">
        <v>4</v>
      </c>
      <c r="U75" s="146">
        <f t="shared" si="0"/>
        <v>1</v>
      </c>
      <c r="V75" s="146">
        <f t="shared" si="1"/>
        <v>4.5</v>
      </c>
      <c r="W75" s="146">
        <f t="shared" si="2"/>
        <v>0.1111111111111111</v>
      </c>
      <c r="X75" s="146">
        <f t="shared" si="3"/>
        <v>0.5</v>
      </c>
      <c r="Y75" s="129">
        <f t="shared" si="4"/>
        <v>0.7071067811865476</v>
      </c>
      <c r="Z75" s="129">
        <f t="shared" si="5"/>
        <v>0.15713484026367724</v>
      </c>
      <c r="AA75" s="129">
        <f t="shared" si="6"/>
        <v>0.11111111111111112</v>
      </c>
      <c r="AB75" s="67"/>
    </row>
    <row r="76" spans="1:28" ht="15">
      <c r="A76" s="66">
        <f t="shared" si="7"/>
        <v>0</v>
      </c>
      <c r="B76" s="66">
        <f t="shared" si="8"/>
        <v>0</v>
      </c>
      <c r="C76" s="66">
        <f t="shared" si="9"/>
        <v>0</v>
      </c>
      <c r="D76" s="66">
        <f t="shared" si="10"/>
        <v>0</v>
      </c>
      <c r="E76" s="66">
        <f t="shared" si="11"/>
        <v>0</v>
      </c>
      <c r="F76" s="141">
        <f t="shared" si="12"/>
        <v>0</v>
      </c>
      <c r="G76" s="141">
        <f t="shared" si="13"/>
        <v>0</v>
      </c>
      <c r="H76" s="66">
        <f t="shared" si="14"/>
        <v>0</v>
      </c>
      <c r="I76" s="66">
        <f t="shared" si="15"/>
        <v>110</v>
      </c>
      <c r="J76" s="66">
        <f t="shared" si="16"/>
        <v>0</v>
      </c>
      <c r="K76" s="141">
        <f t="shared" si="17"/>
        <v>2018</v>
      </c>
      <c r="L76" s="66">
        <f t="shared" si="18"/>
        <v>106</v>
      </c>
      <c r="M76" s="66">
        <f t="shared" si="19"/>
        <v>106</v>
      </c>
      <c r="N76" s="147">
        <f t="shared" si="20"/>
        <v>110</v>
      </c>
      <c r="O76" s="143">
        <f t="shared" si="21"/>
        <v>0</v>
      </c>
      <c r="P76" s="144" t="s">
        <v>229</v>
      </c>
      <c r="Q76" s="37">
        <v>60</v>
      </c>
      <c r="R76" s="145"/>
      <c r="S76" s="39">
        <v>6</v>
      </c>
      <c r="T76" s="39">
        <v>5</v>
      </c>
      <c r="U76" s="146">
        <f t="shared" si="0"/>
        <v>1</v>
      </c>
      <c r="V76" s="146">
        <f t="shared" si="1"/>
        <v>5.5</v>
      </c>
      <c r="W76" s="146">
        <f t="shared" si="2"/>
        <v>0.09090909090909091</v>
      </c>
      <c r="X76" s="146">
        <f t="shared" si="3"/>
        <v>0.5</v>
      </c>
      <c r="Y76" s="129">
        <f t="shared" si="4"/>
        <v>0.7071067811865476</v>
      </c>
      <c r="Z76" s="129">
        <f t="shared" si="5"/>
        <v>0.128564869306645</v>
      </c>
      <c r="AA76" s="129">
        <f t="shared" si="6"/>
        <v>0.09090909090909091</v>
      </c>
      <c r="AB76" s="67"/>
    </row>
    <row r="77" spans="1:28" ht="15">
      <c r="A77" s="66">
        <f t="shared" si="7"/>
        <v>0</v>
      </c>
      <c r="B77" s="66">
        <f t="shared" si="8"/>
        <v>0</v>
      </c>
      <c r="C77" s="66">
        <f t="shared" si="9"/>
        <v>0</v>
      </c>
      <c r="D77" s="66">
        <f t="shared" si="10"/>
        <v>0</v>
      </c>
      <c r="E77" s="66">
        <f t="shared" si="11"/>
        <v>0</v>
      </c>
      <c r="F77" s="141">
        <f t="shared" si="12"/>
        <v>0</v>
      </c>
      <c r="G77" s="141">
        <f t="shared" si="13"/>
        <v>0</v>
      </c>
      <c r="H77" s="66">
        <f t="shared" si="14"/>
        <v>0</v>
      </c>
      <c r="I77" s="66">
        <f t="shared" si="15"/>
        <v>110</v>
      </c>
      <c r="J77" s="66">
        <f t="shared" si="16"/>
        <v>0</v>
      </c>
      <c r="K77" s="141">
        <f t="shared" si="17"/>
        <v>2018</v>
      </c>
      <c r="L77" s="66">
        <f t="shared" si="18"/>
        <v>106</v>
      </c>
      <c r="M77" s="66">
        <f t="shared" si="19"/>
        <v>106</v>
      </c>
      <c r="N77" s="147">
        <f t="shared" si="20"/>
        <v>110</v>
      </c>
      <c r="O77" s="143">
        <f t="shared" si="21"/>
        <v>0</v>
      </c>
      <c r="P77" s="144" t="s">
        <v>229</v>
      </c>
      <c r="Q77" s="37">
        <v>61</v>
      </c>
      <c r="R77" s="145"/>
      <c r="S77" s="39">
        <v>5</v>
      </c>
      <c r="T77" s="39">
        <v>5</v>
      </c>
      <c r="U77" s="146">
        <f t="shared" si="0"/>
        <v>0</v>
      </c>
      <c r="V77" s="146">
        <f t="shared" si="1"/>
        <v>5</v>
      </c>
      <c r="W77" s="146">
        <f t="shared" si="2"/>
        <v>0</v>
      </c>
      <c r="X77" s="146">
        <f t="shared" si="3"/>
        <v>0</v>
      </c>
      <c r="Y77" s="129">
        <f t="shared" si="4"/>
        <v>0</v>
      </c>
      <c r="Z77" s="129">
        <f t="shared" si="5"/>
        <v>0</v>
      </c>
      <c r="AA77" s="129">
        <f t="shared" si="6"/>
        <v>0</v>
      </c>
      <c r="AB77" s="67"/>
    </row>
    <row r="78" spans="1:28" ht="15">
      <c r="A78" s="66">
        <f t="shared" si="7"/>
        <v>0</v>
      </c>
      <c r="B78" s="66">
        <f t="shared" si="8"/>
        <v>0</v>
      </c>
      <c r="C78" s="66">
        <f t="shared" si="9"/>
        <v>0</v>
      </c>
      <c r="D78" s="66">
        <f t="shared" si="10"/>
        <v>0</v>
      </c>
      <c r="E78" s="66">
        <f t="shared" si="11"/>
        <v>0</v>
      </c>
      <c r="F78" s="141">
        <f t="shared" si="12"/>
        <v>0</v>
      </c>
      <c r="G78" s="141">
        <f t="shared" si="13"/>
        <v>0</v>
      </c>
      <c r="H78" s="66">
        <f t="shared" si="14"/>
        <v>0</v>
      </c>
      <c r="I78" s="66">
        <f t="shared" si="15"/>
        <v>110</v>
      </c>
      <c r="J78" s="66">
        <f t="shared" si="16"/>
        <v>0</v>
      </c>
      <c r="K78" s="141">
        <f t="shared" si="17"/>
        <v>2018</v>
      </c>
      <c r="L78" s="66">
        <f t="shared" si="18"/>
        <v>106</v>
      </c>
      <c r="M78" s="66">
        <f t="shared" si="19"/>
        <v>106</v>
      </c>
      <c r="N78" s="147">
        <f t="shared" si="20"/>
        <v>110</v>
      </c>
      <c r="O78" s="143">
        <f t="shared" si="21"/>
        <v>0</v>
      </c>
      <c r="P78" s="144" t="s">
        <v>229</v>
      </c>
      <c r="Q78" s="37">
        <v>62</v>
      </c>
      <c r="R78" s="145"/>
      <c r="S78" s="39">
        <v>4</v>
      </c>
      <c r="T78" s="39">
        <v>4</v>
      </c>
      <c r="U78" s="146">
        <f t="shared" si="0"/>
        <v>0</v>
      </c>
      <c r="V78" s="146">
        <f t="shared" si="1"/>
        <v>4</v>
      </c>
      <c r="W78" s="146">
        <f t="shared" si="2"/>
        <v>0</v>
      </c>
      <c r="X78" s="146">
        <f t="shared" si="3"/>
        <v>0</v>
      </c>
      <c r="Y78" s="129">
        <f t="shared" si="4"/>
        <v>0</v>
      </c>
      <c r="Z78" s="129">
        <f t="shared" si="5"/>
        <v>0</v>
      </c>
      <c r="AA78" s="129">
        <f t="shared" si="6"/>
        <v>0</v>
      </c>
      <c r="AB78" s="67"/>
    </row>
    <row r="79" spans="1:28" ht="15">
      <c r="A79" s="66">
        <f t="shared" si="7"/>
        <v>0</v>
      </c>
      <c r="B79" s="66">
        <f t="shared" si="8"/>
        <v>0</v>
      </c>
      <c r="C79" s="66">
        <f t="shared" si="9"/>
        <v>0</v>
      </c>
      <c r="D79" s="66">
        <f t="shared" si="10"/>
        <v>0</v>
      </c>
      <c r="E79" s="66">
        <f t="shared" si="11"/>
        <v>0</v>
      </c>
      <c r="F79" s="141">
        <f t="shared" si="12"/>
        <v>0</v>
      </c>
      <c r="G79" s="141">
        <f t="shared" si="13"/>
        <v>0</v>
      </c>
      <c r="H79" s="66">
        <f t="shared" si="14"/>
        <v>0</v>
      </c>
      <c r="I79" s="66">
        <f t="shared" si="15"/>
        <v>110</v>
      </c>
      <c r="J79" s="66">
        <f t="shared" si="16"/>
        <v>0</v>
      </c>
      <c r="K79" s="141">
        <f t="shared" si="17"/>
        <v>2018</v>
      </c>
      <c r="L79" s="66">
        <f t="shared" si="18"/>
        <v>106</v>
      </c>
      <c r="M79" s="66">
        <f t="shared" si="19"/>
        <v>106</v>
      </c>
      <c r="N79" s="147">
        <f t="shared" si="20"/>
        <v>110</v>
      </c>
      <c r="O79" s="143">
        <f t="shared" si="21"/>
        <v>0</v>
      </c>
      <c r="P79" s="144" t="s">
        <v>229</v>
      </c>
      <c r="Q79" s="37">
        <v>63</v>
      </c>
      <c r="R79" s="145"/>
      <c r="S79" s="39">
        <v>5</v>
      </c>
      <c r="T79" s="39">
        <v>5</v>
      </c>
      <c r="U79" s="146">
        <f t="shared" si="0"/>
        <v>0</v>
      </c>
      <c r="V79" s="146">
        <f t="shared" si="1"/>
        <v>5</v>
      </c>
      <c r="W79" s="146">
        <f t="shared" si="2"/>
        <v>0</v>
      </c>
      <c r="X79" s="146">
        <f t="shared" si="3"/>
        <v>0</v>
      </c>
      <c r="Y79" s="129">
        <f t="shared" si="4"/>
        <v>0</v>
      </c>
      <c r="Z79" s="129">
        <f t="shared" si="5"/>
        <v>0</v>
      </c>
      <c r="AA79" s="129">
        <f t="shared" si="6"/>
        <v>0</v>
      </c>
      <c r="AB79" s="67"/>
    </row>
    <row r="80" spans="1:28" ht="15">
      <c r="A80" s="66">
        <f t="shared" si="7"/>
        <v>0</v>
      </c>
      <c r="B80" s="66">
        <f t="shared" si="8"/>
        <v>0</v>
      </c>
      <c r="C80" s="66">
        <f t="shared" si="9"/>
        <v>0</v>
      </c>
      <c r="D80" s="66">
        <f t="shared" si="10"/>
        <v>0</v>
      </c>
      <c r="E80" s="66">
        <f t="shared" si="11"/>
        <v>0</v>
      </c>
      <c r="F80" s="141">
        <f t="shared" si="12"/>
        <v>0</v>
      </c>
      <c r="G80" s="141">
        <f t="shared" si="13"/>
        <v>0</v>
      </c>
      <c r="H80" s="66">
        <f t="shared" si="14"/>
        <v>0</v>
      </c>
      <c r="I80" s="66">
        <f t="shared" si="15"/>
        <v>110</v>
      </c>
      <c r="J80" s="66">
        <f t="shared" si="16"/>
        <v>0</v>
      </c>
      <c r="K80" s="141">
        <f t="shared" si="17"/>
        <v>2018</v>
      </c>
      <c r="L80" s="66">
        <f t="shared" si="18"/>
        <v>106</v>
      </c>
      <c r="M80" s="66">
        <f t="shared" si="19"/>
        <v>106</v>
      </c>
      <c r="N80" s="147">
        <f t="shared" si="20"/>
        <v>110</v>
      </c>
      <c r="O80" s="143">
        <f t="shared" si="21"/>
        <v>0</v>
      </c>
      <c r="P80" s="144" t="s">
        <v>229</v>
      </c>
      <c r="Q80" s="37">
        <v>64</v>
      </c>
      <c r="R80" s="145"/>
      <c r="S80" s="39">
        <v>5</v>
      </c>
      <c r="T80" s="39">
        <v>6</v>
      </c>
      <c r="U80" s="146">
        <f t="shared" si="0"/>
        <v>1</v>
      </c>
      <c r="V80" s="146">
        <f t="shared" si="1"/>
        <v>5.5</v>
      </c>
      <c r="W80" s="146">
        <f t="shared" si="2"/>
        <v>0.09090909090909091</v>
      </c>
      <c r="X80" s="146">
        <f t="shared" si="3"/>
        <v>0.5</v>
      </c>
      <c r="Y80" s="129">
        <f t="shared" si="4"/>
        <v>0.7071067811865476</v>
      </c>
      <c r="Z80" s="129">
        <f t="shared" si="5"/>
        <v>0.128564869306645</v>
      </c>
      <c r="AA80" s="129">
        <f t="shared" si="6"/>
        <v>0.09090909090909091</v>
      </c>
      <c r="AB80" s="67"/>
    </row>
    <row r="81" spans="1:28" ht="15">
      <c r="A81" s="66">
        <f t="shared" si="7"/>
        <v>0</v>
      </c>
      <c r="B81" s="66">
        <f t="shared" si="8"/>
        <v>0</v>
      </c>
      <c r="C81" s="66">
        <f t="shared" si="9"/>
        <v>0</v>
      </c>
      <c r="D81" s="66">
        <f t="shared" si="10"/>
        <v>0</v>
      </c>
      <c r="E81" s="66">
        <f t="shared" si="11"/>
        <v>0</v>
      </c>
      <c r="F81" s="141">
        <f t="shared" si="12"/>
        <v>0</v>
      </c>
      <c r="G81" s="141">
        <f t="shared" si="13"/>
        <v>0</v>
      </c>
      <c r="H81" s="66">
        <f t="shared" si="14"/>
        <v>0</v>
      </c>
      <c r="I81" s="66">
        <f t="shared" si="15"/>
        <v>110</v>
      </c>
      <c r="J81" s="66">
        <f t="shared" si="16"/>
        <v>0</v>
      </c>
      <c r="K81" s="141">
        <f t="shared" si="17"/>
        <v>2018</v>
      </c>
      <c r="L81" s="66">
        <f t="shared" si="18"/>
        <v>106</v>
      </c>
      <c r="M81" s="66">
        <f t="shared" si="19"/>
        <v>106</v>
      </c>
      <c r="N81" s="147">
        <f t="shared" si="20"/>
        <v>110</v>
      </c>
      <c r="O81" s="143">
        <f t="shared" si="21"/>
        <v>0</v>
      </c>
      <c r="P81" s="144" t="s">
        <v>229</v>
      </c>
      <c r="Q81" s="37">
        <v>65</v>
      </c>
      <c r="R81" s="145"/>
      <c r="S81" s="39">
        <v>4</v>
      </c>
      <c r="T81" s="39">
        <v>4</v>
      </c>
      <c r="U81" s="146">
        <f t="shared" si="0"/>
        <v>0</v>
      </c>
      <c r="V81" s="146">
        <f t="shared" si="1"/>
        <v>4</v>
      </c>
      <c r="W81" s="146">
        <f t="shared" si="2"/>
        <v>0</v>
      </c>
      <c r="X81" s="146">
        <f t="shared" si="3"/>
        <v>0</v>
      </c>
      <c r="Y81" s="129">
        <f t="shared" si="4"/>
        <v>0</v>
      </c>
      <c r="Z81" s="129">
        <f t="shared" si="5"/>
        <v>0</v>
      </c>
      <c r="AA81" s="129">
        <f t="shared" si="6"/>
        <v>0</v>
      </c>
      <c r="AB81" s="67"/>
    </row>
    <row r="82" spans="1:28" ht="15">
      <c r="A82" s="66">
        <f t="shared" si="7"/>
        <v>0</v>
      </c>
      <c r="B82" s="66">
        <f t="shared" si="8"/>
        <v>0</v>
      </c>
      <c r="C82" s="66">
        <f t="shared" si="9"/>
        <v>0</v>
      </c>
      <c r="D82" s="66">
        <f t="shared" si="10"/>
        <v>0</v>
      </c>
      <c r="E82" s="66">
        <f t="shared" si="11"/>
        <v>0</v>
      </c>
      <c r="F82" s="141">
        <f t="shared" si="12"/>
        <v>0</v>
      </c>
      <c r="G82" s="141">
        <f t="shared" si="13"/>
        <v>0</v>
      </c>
      <c r="H82" s="66">
        <f t="shared" si="14"/>
        <v>0</v>
      </c>
      <c r="I82" s="66">
        <f t="shared" si="15"/>
        <v>110</v>
      </c>
      <c r="J82" s="66">
        <f t="shared" si="16"/>
        <v>0</v>
      </c>
      <c r="K82" s="141">
        <f t="shared" si="17"/>
        <v>2018</v>
      </c>
      <c r="L82" s="66">
        <f t="shared" si="18"/>
        <v>106</v>
      </c>
      <c r="M82" s="66">
        <f t="shared" si="19"/>
        <v>106</v>
      </c>
      <c r="N82" s="147">
        <f t="shared" si="20"/>
        <v>110</v>
      </c>
      <c r="O82" s="143">
        <f t="shared" si="21"/>
        <v>0</v>
      </c>
      <c r="P82" s="144" t="s">
        <v>229</v>
      </c>
      <c r="Q82" s="37">
        <v>66</v>
      </c>
      <c r="R82" s="145"/>
      <c r="S82" s="39">
        <v>7</v>
      </c>
      <c r="T82" s="39">
        <v>7</v>
      </c>
      <c r="U82" s="146">
        <f t="shared" si="0"/>
        <v>0</v>
      </c>
      <c r="V82" s="146">
        <f t="shared" si="1"/>
        <v>7</v>
      </c>
      <c r="W82" s="146">
        <f t="shared" si="2"/>
        <v>0</v>
      </c>
      <c r="X82" s="146">
        <f t="shared" si="3"/>
        <v>0</v>
      </c>
      <c r="Y82" s="129">
        <f t="shared" si="4"/>
        <v>0</v>
      </c>
      <c r="Z82" s="129">
        <f t="shared" si="5"/>
        <v>0</v>
      </c>
      <c r="AA82" s="129">
        <f t="shared" si="6"/>
        <v>0</v>
      </c>
      <c r="AB82" s="67"/>
    </row>
    <row r="83" spans="1:28" ht="15">
      <c r="A83" s="66">
        <f t="shared" si="7"/>
        <v>0</v>
      </c>
      <c r="B83" s="66">
        <f t="shared" si="8"/>
        <v>0</v>
      </c>
      <c r="C83" s="66">
        <f t="shared" si="9"/>
        <v>0</v>
      </c>
      <c r="D83" s="66">
        <f t="shared" si="10"/>
        <v>0</v>
      </c>
      <c r="E83" s="66">
        <f t="shared" si="11"/>
        <v>0</v>
      </c>
      <c r="F83" s="141">
        <f t="shared" si="12"/>
        <v>0</v>
      </c>
      <c r="G83" s="141">
        <f t="shared" si="13"/>
        <v>0</v>
      </c>
      <c r="H83" s="66">
        <f t="shared" si="14"/>
        <v>0</v>
      </c>
      <c r="I83" s="66">
        <f t="shared" si="15"/>
        <v>110</v>
      </c>
      <c r="J83" s="66">
        <f t="shared" si="16"/>
        <v>0</v>
      </c>
      <c r="K83" s="141">
        <f t="shared" si="17"/>
        <v>2018</v>
      </c>
      <c r="L83" s="66">
        <f t="shared" si="18"/>
        <v>106</v>
      </c>
      <c r="M83" s="66">
        <f t="shared" si="19"/>
        <v>106</v>
      </c>
      <c r="N83" s="147">
        <f t="shared" si="20"/>
        <v>110</v>
      </c>
      <c r="O83" s="143">
        <f t="shared" si="21"/>
        <v>0</v>
      </c>
      <c r="P83" s="144" t="s">
        <v>229</v>
      </c>
      <c r="Q83" s="37">
        <v>67</v>
      </c>
      <c r="R83" s="145"/>
      <c r="S83" s="39">
        <v>5</v>
      </c>
      <c r="T83" s="39">
        <v>6</v>
      </c>
      <c r="U83" s="146">
        <f t="shared" si="0"/>
        <v>1</v>
      </c>
      <c r="V83" s="146">
        <f t="shared" si="1"/>
        <v>5.5</v>
      </c>
      <c r="W83" s="146">
        <f t="shared" si="2"/>
        <v>0.09090909090909091</v>
      </c>
      <c r="X83" s="146">
        <f t="shared" si="3"/>
        <v>0.5</v>
      </c>
      <c r="Y83" s="129">
        <f t="shared" si="4"/>
        <v>0.7071067811865476</v>
      </c>
      <c r="Z83" s="129">
        <f t="shared" si="5"/>
        <v>0.128564869306645</v>
      </c>
      <c r="AA83" s="129">
        <f t="shared" si="6"/>
        <v>0.09090909090909091</v>
      </c>
      <c r="AB83" s="67"/>
    </row>
    <row r="84" spans="1:28" ht="15">
      <c r="A84" s="66">
        <f t="shared" si="7"/>
        <v>0</v>
      </c>
      <c r="B84" s="66">
        <f t="shared" si="8"/>
        <v>0</v>
      </c>
      <c r="C84" s="66">
        <f t="shared" si="9"/>
        <v>0</v>
      </c>
      <c r="D84" s="66">
        <f t="shared" si="10"/>
        <v>0</v>
      </c>
      <c r="E84" s="66">
        <f t="shared" si="11"/>
        <v>0</v>
      </c>
      <c r="F84" s="141">
        <f t="shared" si="12"/>
        <v>0</v>
      </c>
      <c r="G84" s="141">
        <f t="shared" si="13"/>
        <v>0</v>
      </c>
      <c r="H84" s="66">
        <f t="shared" si="14"/>
        <v>0</v>
      </c>
      <c r="I84" s="66">
        <f t="shared" si="15"/>
        <v>110</v>
      </c>
      <c r="J84" s="66">
        <f t="shared" si="16"/>
        <v>0</v>
      </c>
      <c r="K84" s="141">
        <f t="shared" si="17"/>
        <v>2018</v>
      </c>
      <c r="L84" s="66">
        <f t="shared" si="18"/>
        <v>106</v>
      </c>
      <c r="M84" s="66">
        <f t="shared" si="19"/>
        <v>106</v>
      </c>
      <c r="N84" s="147">
        <f t="shared" si="20"/>
        <v>110</v>
      </c>
      <c r="O84" s="143">
        <f t="shared" si="21"/>
        <v>0</v>
      </c>
      <c r="P84" s="144" t="s">
        <v>229</v>
      </c>
      <c r="Q84" s="37">
        <v>68</v>
      </c>
      <c r="R84" s="145"/>
      <c r="S84" s="39">
        <v>5</v>
      </c>
      <c r="T84" s="39">
        <v>4</v>
      </c>
      <c r="U84" s="146">
        <f t="shared" si="0"/>
        <v>1</v>
      </c>
      <c r="V84" s="146">
        <f t="shared" si="1"/>
        <v>4.5</v>
      </c>
      <c r="W84" s="146">
        <f t="shared" si="2"/>
        <v>0.1111111111111111</v>
      </c>
      <c r="X84" s="146">
        <f t="shared" si="3"/>
        <v>0.5</v>
      </c>
      <c r="Y84" s="129">
        <f t="shared" si="4"/>
        <v>0.7071067811865476</v>
      </c>
      <c r="Z84" s="129">
        <f t="shared" si="5"/>
        <v>0.15713484026367724</v>
      </c>
      <c r="AA84" s="129">
        <f t="shared" si="6"/>
        <v>0.11111111111111112</v>
      </c>
      <c r="AB84" s="67"/>
    </row>
    <row r="85" spans="1:28" ht="15">
      <c r="A85" s="66">
        <f t="shared" si="7"/>
        <v>0</v>
      </c>
      <c r="B85" s="66">
        <f t="shared" si="8"/>
        <v>0</v>
      </c>
      <c r="C85" s="66">
        <f t="shared" si="9"/>
        <v>0</v>
      </c>
      <c r="D85" s="66">
        <f t="shared" si="10"/>
        <v>0</v>
      </c>
      <c r="E85" s="66">
        <f t="shared" si="11"/>
        <v>0</v>
      </c>
      <c r="F85" s="141">
        <f t="shared" si="12"/>
        <v>0</v>
      </c>
      <c r="G85" s="141">
        <f t="shared" si="13"/>
        <v>0</v>
      </c>
      <c r="H85" s="66">
        <f t="shared" si="14"/>
        <v>0</v>
      </c>
      <c r="I85" s="66">
        <f t="shared" si="15"/>
        <v>110</v>
      </c>
      <c r="J85" s="66">
        <f t="shared" si="16"/>
        <v>0</v>
      </c>
      <c r="K85" s="141">
        <f t="shared" si="17"/>
        <v>2018</v>
      </c>
      <c r="L85" s="66">
        <f t="shared" si="18"/>
        <v>106</v>
      </c>
      <c r="M85" s="66">
        <f t="shared" si="19"/>
        <v>106</v>
      </c>
      <c r="N85" s="147">
        <f t="shared" si="20"/>
        <v>110</v>
      </c>
      <c r="O85" s="143">
        <f t="shared" si="21"/>
        <v>0</v>
      </c>
      <c r="P85" s="144" t="s">
        <v>229</v>
      </c>
      <c r="Q85" s="37">
        <v>69</v>
      </c>
      <c r="R85" s="145"/>
      <c r="S85" s="39">
        <v>5</v>
      </c>
      <c r="T85" s="39">
        <v>5</v>
      </c>
      <c r="U85" s="146">
        <f t="shared" si="0"/>
        <v>0</v>
      </c>
      <c r="V85" s="146">
        <f t="shared" si="1"/>
        <v>5</v>
      </c>
      <c r="W85" s="146">
        <f t="shared" si="2"/>
        <v>0</v>
      </c>
      <c r="X85" s="146">
        <f t="shared" si="3"/>
        <v>0</v>
      </c>
      <c r="Y85" s="129">
        <f t="shared" si="4"/>
        <v>0</v>
      </c>
      <c r="Z85" s="129">
        <f t="shared" si="5"/>
        <v>0</v>
      </c>
      <c r="AA85" s="129">
        <f t="shared" si="6"/>
        <v>0</v>
      </c>
      <c r="AB85" s="67"/>
    </row>
    <row r="86" spans="1:28" ht="15">
      <c r="A86" s="66">
        <f t="shared" si="7"/>
        <v>0</v>
      </c>
      <c r="B86" s="66">
        <f t="shared" si="8"/>
        <v>0</v>
      </c>
      <c r="C86" s="66">
        <f t="shared" si="9"/>
        <v>0</v>
      </c>
      <c r="D86" s="66">
        <f t="shared" si="10"/>
        <v>0</v>
      </c>
      <c r="E86" s="66">
        <f t="shared" si="11"/>
        <v>0</v>
      </c>
      <c r="F86" s="141">
        <f t="shared" si="12"/>
        <v>0</v>
      </c>
      <c r="G86" s="141">
        <f t="shared" si="13"/>
        <v>0</v>
      </c>
      <c r="H86" s="66">
        <f t="shared" si="14"/>
        <v>0</v>
      </c>
      <c r="I86" s="66">
        <f t="shared" si="15"/>
        <v>110</v>
      </c>
      <c r="J86" s="66">
        <f t="shared" si="16"/>
        <v>0</v>
      </c>
      <c r="K86" s="141">
        <f t="shared" si="17"/>
        <v>2018</v>
      </c>
      <c r="L86" s="66">
        <f t="shared" si="18"/>
        <v>106</v>
      </c>
      <c r="M86" s="66">
        <f t="shared" si="19"/>
        <v>106</v>
      </c>
      <c r="N86" s="147">
        <f t="shared" si="20"/>
        <v>110</v>
      </c>
      <c r="O86" s="143">
        <f t="shared" si="21"/>
        <v>0</v>
      </c>
      <c r="P86" s="144" t="s">
        <v>229</v>
      </c>
      <c r="Q86" s="37">
        <v>70</v>
      </c>
      <c r="R86" s="145"/>
      <c r="S86" s="39">
        <v>7</v>
      </c>
      <c r="T86" s="39">
        <v>5</v>
      </c>
      <c r="U86" s="146">
        <f t="shared" si="0"/>
        <v>2</v>
      </c>
      <c r="V86" s="146">
        <f t="shared" si="1"/>
        <v>6</v>
      </c>
      <c r="W86" s="146">
        <f t="shared" si="2"/>
        <v>0.16666666666666666</v>
      </c>
      <c r="X86" s="146">
        <f t="shared" si="3"/>
        <v>2</v>
      </c>
      <c r="Y86" s="129">
        <f t="shared" si="4"/>
        <v>1.4142135623730951</v>
      </c>
      <c r="Z86" s="129">
        <f t="shared" si="5"/>
        <v>0.23570226039551587</v>
      </c>
      <c r="AA86" s="129">
        <f t="shared" si="6"/>
        <v>0.16666666666666669</v>
      </c>
      <c r="AB86" s="67"/>
    </row>
    <row r="87" spans="1:28" ht="15">
      <c r="A87" s="66">
        <f t="shared" si="7"/>
        <v>0</v>
      </c>
      <c r="B87" s="66">
        <f t="shared" si="8"/>
        <v>0</v>
      </c>
      <c r="C87" s="66">
        <f t="shared" si="9"/>
        <v>0</v>
      </c>
      <c r="D87" s="66">
        <f t="shared" si="10"/>
        <v>0</v>
      </c>
      <c r="E87" s="66">
        <f t="shared" si="11"/>
        <v>0</v>
      </c>
      <c r="F87" s="141">
        <f t="shared" si="12"/>
        <v>0</v>
      </c>
      <c r="G87" s="141">
        <f t="shared" si="13"/>
        <v>0</v>
      </c>
      <c r="H87" s="66">
        <f t="shared" si="14"/>
        <v>0</v>
      </c>
      <c r="I87" s="66">
        <f t="shared" si="15"/>
        <v>110</v>
      </c>
      <c r="J87" s="66">
        <f t="shared" si="16"/>
        <v>0</v>
      </c>
      <c r="K87" s="141">
        <f t="shared" si="17"/>
        <v>2018</v>
      </c>
      <c r="L87" s="66">
        <f t="shared" si="18"/>
        <v>106</v>
      </c>
      <c r="M87" s="66">
        <f t="shared" si="19"/>
        <v>106</v>
      </c>
      <c r="N87" s="147">
        <f t="shared" si="20"/>
        <v>110</v>
      </c>
      <c r="O87" s="143">
        <f t="shared" si="21"/>
        <v>0</v>
      </c>
      <c r="P87" s="144" t="s">
        <v>229</v>
      </c>
      <c r="Q87" s="37">
        <v>71</v>
      </c>
      <c r="R87" s="145"/>
      <c r="S87" s="39">
        <v>7</v>
      </c>
      <c r="T87" s="39">
        <v>5</v>
      </c>
      <c r="U87" s="146">
        <f t="shared" si="0"/>
        <v>2</v>
      </c>
      <c r="V87" s="146">
        <f t="shared" si="1"/>
        <v>6</v>
      </c>
      <c r="W87" s="146">
        <f t="shared" si="2"/>
        <v>0.16666666666666666</v>
      </c>
      <c r="X87" s="146">
        <f t="shared" si="3"/>
        <v>2</v>
      </c>
      <c r="Y87" s="129">
        <f t="shared" si="4"/>
        <v>1.4142135623730951</v>
      </c>
      <c r="Z87" s="129">
        <f t="shared" si="5"/>
        <v>0.23570226039551587</v>
      </c>
      <c r="AA87" s="129">
        <f t="shared" si="6"/>
        <v>0.16666666666666669</v>
      </c>
      <c r="AB87" s="67"/>
    </row>
    <row r="88" spans="1:28" ht="15">
      <c r="A88" s="66">
        <f t="shared" si="7"/>
        <v>0</v>
      </c>
      <c r="B88" s="66">
        <f t="shared" si="8"/>
        <v>0</v>
      </c>
      <c r="C88" s="66">
        <f t="shared" si="9"/>
        <v>0</v>
      </c>
      <c r="D88" s="66">
        <f t="shared" si="10"/>
        <v>0</v>
      </c>
      <c r="E88" s="66">
        <f t="shared" si="11"/>
        <v>0</v>
      </c>
      <c r="F88" s="141">
        <f t="shared" si="12"/>
        <v>0</v>
      </c>
      <c r="G88" s="141">
        <f t="shared" si="13"/>
        <v>0</v>
      </c>
      <c r="H88" s="66">
        <f t="shared" si="14"/>
        <v>0</v>
      </c>
      <c r="I88" s="66">
        <f t="shared" si="15"/>
        <v>110</v>
      </c>
      <c r="J88" s="66">
        <f t="shared" si="16"/>
        <v>0</v>
      </c>
      <c r="K88" s="141">
        <f t="shared" si="17"/>
        <v>2018</v>
      </c>
      <c r="L88" s="66">
        <f t="shared" si="18"/>
        <v>106</v>
      </c>
      <c r="M88" s="66">
        <f t="shared" si="19"/>
        <v>106</v>
      </c>
      <c r="N88" s="147">
        <f t="shared" si="20"/>
        <v>110</v>
      </c>
      <c r="O88" s="143">
        <f t="shared" si="21"/>
        <v>0</v>
      </c>
      <c r="P88" s="144" t="s">
        <v>229</v>
      </c>
      <c r="Q88" s="37">
        <v>72</v>
      </c>
      <c r="R88" s="145"/>
      <c r="S88" s="39">
        <v>6</v>
      </c>
      <c r="T88" s="39">
        <v>4</v>
      </c>
      <c r="U88" s="146">
        <f t="shared" si="0"/>
        <v>2</v>
      </c>
      <c r="V88" s="146">
        <f t="shared" si="1"/>
        <v>5</v>
      </c>
      <c r="W88" s="146">
        <f t="shared" si="2"/>
        <v>0.2</v>
      </c>
      <c r="X88" s="146">
        <f t="shared" si="3"/>
        <v>2</v>
      </c>
      <c r="Y88" s="129">
        <f t="shared" si="4"/>
        <v>1.4142135623730951</v>
      </c>
      <c r="Z88" s="129">
        <f t="shared" si="5"/>
        <v>0.282842712474619</v>
      </c>
      <c r="AA88" s="129">
        <f t="shared" si="6"/>
        <v>0.19999999999999998</v>
      </c>
      <c r="AB88" s="67"/>
    </row>
    <row r="89" spans="1:28" ht="15">
      <c r="A89" s="66">
        <f t="shared" si="7"/>
        <v>0</v>
      </c>
      <c r="B89" s="66">
        <f t="shared" si="8"/>
        <v>0</v>
      </c>
      <c r="C89" s="66">
        <f t="shared" si="9"/>
        <v>0</v>
      </c>
      <c r="D89" s="66">
        <f t="shared" si="10"/>
        <v>0</v>
      </c>
      <c r="E89" s="66">
        <f t="shared" si="11"/>
        <v>0</v>
      </c>
      <c r="F89" s="141">
        <f t="shared" si="12"/>
        <v>0</v>
      </c>
      <c r="G89" s="141">
        <f t="shared" si="13"/>
        <v>0</v>
      </c>
      <c r="H89" s="66">
        <f t="shared" si="14"/>
        <v>0</v>
      </c>
      <c r="I89" s="66">
        <f t="shared" si="15"/>
        <v>110</v>
      </c>
      <c r="J89" s="66">
        <f t="shared" si="16"/>
        <v>0</v>
      </c>
      <c r="K89" s="141">
        <f t="shared" si="17"/>
        <v>2018</v>
      </c>
      <c r="L89" s="66">
        <f t="shared" si="18"/>
        <v>106</v>
      </c>
      <c r="M89" s="66">
        <f t="shared" si="19"/>
        <v>106</v>
      </c>
      <c r="N89" s="147">
        <f t="shared" si="20"/>
        <v>110</v>
      </c>
      <c r="O89" s="143">
        <f t="shared" si="21"/>
        <v>0</v>
      </c>
      <c r="P89" s="144" t="s">
        <v>229</v>
      </c>
      <c r="Q89" s="37">
        <v>73</v>
      </c>
      <c r="R89" s="145"/>
      <c r="S89" s="39">
        <v>6</v>
      </c>
      <c r="T89" s="39">
        <v>5</v>
      </c>
      <c r="U89" s="146">
        <f t="shared" si="0"/>
        <v>1</v>
      </c>
      <c r="V89" s="146">
        <f t="shared" si="1"/>
        <v>5.5</v>
      </c>
      <c r="W89" s="146">
        <f t="shared" si="2"/>
        <v>0.09090909090909091</v>
      </c>
      <c r="X89" s="146">
        <f t="shared" si="3"/>
        <v>0.5</v>
      </c>
      <c r="Y89" s="129">
        <f t="shared" si="4"/>
        <v>0.7071067811865476</v>
      </c>
      <c r="Z89" s="129">
        <f t="shared" si="5"/>
        <v>0.128564869306645</v>
      </c>
      <c r="AA89" s="129">
        <f t="shared" si="6"/>
        <v>0.09090909090909091</v>
      </c>
      <c r="AB89" s="67"/>
    </row>
    <row r="90" spans="1:28" ht="15">
      <c r="A90" s="66">
        <f t="shared" si="7"/>
        <v>0</v>
      </c>
      <c r="B90" s="66">
        <f t="shared" si="8"/>
        <v>0</v>
      </c>
      <c r="C90" s="66">
        <f t="shared" si="9"/>
        <v>0</v>
      </c>
      <c r="D90" s="66">
        <f t="shared" si="10"/>
        <v>0</v>
      </c>
      <c r="E90" s="66">
        <f t="shared" si="11"/>
        <v>0</v>
      </c>
      <c r="F90" s="141">
        <f t="shared" si="12"/>
        <v>0</v>
      </c>
      <c r="G90" s="141">
        <f t="shared" si="13"/>
        <v>0</v>
      </c>
      <c r="H90" s="66">
        <f t="shared" si="14"/>
        <v>0</v>
      </c>
      <c r="I90" s="66">
        <f t="shared" si="15"/>
        <v>110</v>
      </c>
      <c r="J90" s="66">
        <f t="shared" si="16"/>
        <v>0</v>
      </c>
      <c r="K90" s="141">
        <f t="shared" si="17"/>
        <v>2018</v>
      </c>
      <c r="L90" s="66">
        <f t="shared" si="18"/>
        <v>106</v>
      </c>
      <c r="M90" s="66">
        <f t="shared" si="19"/>
        <v>106</v>
      </c>
      <c r="N90" s="147">
        <f t="shared" si="20"/>
        <v>110</v>
      </c>
      <c r="O90" s="143">
        <f t="shared" si="21"/>
        <v>0</v>
      </c>
      <c r="P90" s="144" t="s">
        <v>229</v>
      </c>
      <c r="Q90" s="37">
        <v>74</v>
      </c>
      <c r="R90" s="145"/>
      <c r="S90" s="39">
        <v>6</v>
      </c>
      <c r="T90" s="39">
        <v>4</v>
      </c>
      <c r="U90" s="146">
        <f t="shared" si="0"/>
        <v>2</v>
      </c>
      <c r="V90" s="146">
        <f t="shared" si="1"/>
        <v>5</v>
      </c>
      <c r="W90" s="146">
        <f t="shared" si="2"/>
        <v>0.2</v>
      </c>
      <c r="X90" s="146">
        <f t="shared" si="3"/>
        <v>2</v>
      </c>
      <c r="Y90" s="129">
        <f t="shared" si="4"/>
        <v>1.4142135623730951</v>
      </c>
      <c r="Z90" s="129">
        <f t="shared" si="5"/>
        <v>0.282842712474619</v>
      </c>
      <c r="AA90" s="129">
        <f t="shared" si="6"/>
        <v>0.19999999999999998</v>
      </c>
      <c r="AB90" s="67"/>
    </row>
    <row r="91" spans="1:28" ht="15">
      <c r="A91" s="66">
        <f t="shared" si="7"/>
        <v>0</v>
      </c>
      <c r="B91" s="66">
        <f t="shared" si="8"/>
        <v>0</v>
      </c>
      <c r="C91" s="66">
        <f t="shared" si="9"/>
        <v>0</v>
      </c>
      <c r="D91" s="66">
        <f t="shared" si="10"/>
        <v>0</v>
      </c>
      <c r="E91" s="66">
        <f t="shared" si="11"/>
        <v>0</v>
      </c>
      <c r="F91" s="141">
        <f t="shared" si="12"/>
        <v>0</v>
      </c>
      <c r="G91" s="141">
        <f t="shared" si="13"/>
        <v>0</v>
      </c>
      <c r="H91" s="66">
        <f t="shared" si="14"/>
        <v>0</v>
      </c>
      <c r="I91" s="66">
        <f t="shared" si="15"/>
        <v>110</v>
      </c>
      <c r="J91" s="66">
        <f t="shared" si="16"/>
        <v>0</v>
      </c>
      <c r="K91" s="141">
        <f t="shared" si="17"/>
        <v>2018</v>
      </c>
      <c r="L91" s="66">
        <f t="shared" si="18"/>
        <v>106</v>
      </c>
      <c r="M91" s="66">
        <f t="shared" si="19"/>
        <v>106</v>
      </c>
      <c r="N91" s="147">
        <f t="shared" si="20"/>
        <v>110</v>
      </c>
      <c r="O91" s="143">
        <f t="shared" si="21"/>
        <v>0</v>
      </c>
      <c r="P91" s="144" t="s">
        <v>229</v>
      </c>
      <c r="Q91" s="37">
        <v>75</v>
      </c>
      <c r="R91" s="145"/>
      <c r="S91" s="39">
        <v>5</v>
      </c>
      <c r="T91" s="39">
        <v>5</v>
      </c>
      <c r="U91" s="146">
        <f t="shared" si="0"/>
        <v>0</v>
      </c>
      <c r="V91" s="146">
        <f t="shared" si="1"/>
        <v>5</v>
      </c>
      <c r="W91" s="146">
        <f t="shared" si="2"/>
        <v>0</v>
      </c>
      <c r="X91" s="146">
        <f t="shared" si="3"/>
        <v>0</v>
      </c>
      <c r="Y91" s="129">
        <f t="shared" si="4"/>
        <v>0</v>
      </c>
      <c r="Z91" s="129">
        <f t="shared" si="5"/>
        <v>0</v>
      </c>
      <c r="AA91" s="129">
        <f t="shared" si="6"/>
        <v>0</v>
      </c>
      <c r="AB91" s="67"/>
    </row>
    <row r="92" spans="1:28" ht="15">
      <c r="A92" s="66">
        <f t="shared" si="7"/>
        <v>0</v>
      </c>
      <c r="B92" s="66">
        <f t="shared" si="8"/>
        <v>0</v>
      </c>
      <c r="C92" s="66">
        <f t="shared" si="9"/>
        <v>0</v>
      </c>
      <c r="D92" s="66">
        <f t="shared" si="10"/>
        <v>0</v>
      </c>
      <c r="E92" s="66">
        <f t="shared" si="11"/>
        <v>0</v>
      </c>
      <c r="F92" s="141">
        <f t="shared" si="12"/>
        <v>0</v>
      </c>
      <c r="G92" s="141">
        <f t="shared" si="13"/>
        <v>0</v>
      </c>
      <c r="H92" s="66">
        <f t="shared" si="14"/>
        <v>0</v>
      </c>
      <c r="I92" s="66">
        <f t="shared" si="15"/>
        <v>110</v>
      </c>
      <c r="J92" s="66">
        <f t="shared" si="16"/>
        <v>0</v>
      </c>
      <c r="K92" s="141">
        <f t="shared" si="17"/>
        <v>2018</v>
      </c>
      <c r="L92" s="66">
        <f t="shared" si="18"/>
        <v>106</v>
      </c>
      <c r="M92" s="66">
        <f t="shared" si="19"/>
        <v>106</v>
      </c>
      <c r="N92" s="147">
        <f t="shared" si="20"/>
        <v>110</v>
      </c>
      <c r="O92" s="143">
        <f t="shared" si="21"/>
        <v>0</v>
      </c>
      <c r="P92" s="144" t="s">
        <v>229</v>
      </c>
      <c r="Q92" s="37">
        <v>76</v>
      </c>
      <c r="R92" s="145"/>
      <c r="S92" s="39">
        <v>6</v>
      </c>
      <c r="T92" s="39">
        <v>5</v>
      </c>
      <c r="U92" s="146">
        <f t="shared" si="0"/>
        <v>1</v>
      </c>
      <c r="V92" s="146">
        <f t="shared" si="1"/>
        <v>5.5</v>
      </c>
      <c r="W92" s="146">
        <f t="shared" si="2"/>
        <v>0.09090909090909091</v>
      </c>
      <c r="X92" s="146">
        <f t="shared" si="3"/>
        <v>0.5</v>
      </c>
      <c r="Y92" s="129">
        <f t="shared" si="4"/>
        <v>0.7071067811865476</v>
      </c>
      <c r="Z92" s="129">
        <f t="shared" si="5"/>
        <v>0.128564869306645</v>
      </c>
      <c r="AA92" s="129">
        <f t="shared" si="6"/>
        <v>0.09090909090909091</v>
      </c>
      <c r="AB92" s="67"/>
    </row>
    <row r="93" spans="1:28" ht="15">
      <c r="A93" s="66">
        <f t="shared" si="7"/>
        <v>0</v>
      </c>
      <c r="B93" s="66">
        <f t="shared" si="8"/>
        <v>0</v>
      </c>
      <c r="C93" s="66">
        <f t="shared" si="9"/>
        <v>0</v>
      </c>
      <c r="D93" s="66">
        <f t="shared" si="10"/>
        <v>0</v>
      </c>
      <c r="E93" s="66">
        <f t="shared" si="11"/>
        <v>0</v>
      </c>
      <c r="F93" s="141">
        <f t="shared" si="12"/>
        <v>0</v>
      </c>
      <c r="G93" s="141">
        <f t="shared" si="13"/>
        <v>0</v>
      </c>
      <c r="H93" s="66">
        <f t="shared" si="14"/>
        <v>0</v>
      </c>
      <c r="I93" s="66">
        <f t="shared" si="15"/>
        <v>110</v>
      </c>
      <c r="J93" s="66">
        <f t="shared" si="16"/>
        <v>0</v>
      </c>
      <c r="K93" s="141">
        <f t="shared" si="17"/>
        <v>2018</v>
      </c>
      <c r="L93" s="66">
        <f t="shared" si="18"/>
        <v>106</v>
      </c>
      <c r="M93" s="66">
        <f t="shared" si="19"/>
        <v>106</v>
      </c>
      <c r="N93" s="147">
        <f t="shared" si="20"/>
        <v>110</v>
      </c>
      <c r="O93" s="143">
        <f t="shared" si="21"/>
        <v>0</v>
      </c>
      <c r="P93" s="144" t="s">
        <v>229</v>
      </c>
      <c r="Q93" s="37">
        <v>77</v>
      </c>
      <c r="R93" s="145"/>
      <c r="S93" s="39">
        <v>5</v>
      </c>
      <c r="T93" s="39">
        <v>5</v>
      </c>
      <c r="U93" s="146">
        <f t="shared" si="0"/>
        <v>0</v>
      </c>
      <c r="V93" s="146">
        <f t="shared" si="1"/>
        <v>5</v>
      </c>
      <c r="W93" s="146">
        <f t="shared" si="2"/>
        <v>0</v>
      </c>
      <c r="X93" s="146">
        <f t="shared" si="3"/>
        <v>0</v>
      </c>
      <c r="Y93" s="129">
        <f t="shared" si="4"/>
        <v>0</v>
      </c>
      <c r="Z93" s="129">
        <f t="shared" si="5"/>
        <v>0</v>
      </c>
      <c r="AA93" s="129">
        <f t="shared" si="6"/>
        <v>0</v>
      </c>
      <c r="AB93" s="67"/>
    </row>
    <row r="94" spans="1:28" ht="15">
      <c r="A94" s="66">
        <f t="shared" si="7"/>
        <v>0</v>
      </c>
      <c r="B94" s="66">
        <f t="shared" si="8"/>
        <v>0</v>
      </c>
      <c r="C94" s="66">
        <f t="shared" si="9"/>
        <v>0</v>
      </c>
      <c r="D94" s="66">
        <f t="shared" si="10"/>
        <v>0</v>
      </c>
      <c r="E94" s="66">
        <f t="shared" si="11"/>
        <v>0</v>
      </c>
      <c r="F94" s="141">
        <f t="shared" si="12"/>
        <v>0</v>
      </c>
      <c r="G94" s="141">
        <f t="shared" si="13"/>
        <v>0</v>
      </c>
      <c r="H94" s="66">
        <f t="shared" si="14"/>
        <v>0</v>
      </c>
      <c r="I94" s="66">
        <f t="shared" si="15"/>
        <v>110</v>
      </c>
      <c r="J94" s="66">
        <f t="shared" si="16"/>
        <v>0</v>
      </c>
      <c r="K94" s="141">
        <f t="shared" si="17"/>
        <v>2018</v>
      </c>
      <c r="L94" s="66">
        <f t="shared" si="18"/>
        <v>106</v>
      </c>
      <c r="M94" s="66">
        <f t="shared" si="19"/>
        <v>106</v>
      </c>
      <c r="N94" s="147">
        <f t="shared" si="20"/>
        <v>110</v>
      </c>
      <c r="O94" s="143">
        <f t="shared" si="21"/>
        <v>0</v>
      </c>
      <c r="P94" s="144" t="s">
        <v>229</v>
      </c>
      <c r="Q94" s="37">
        <v>78</v>
      </c>
      <c r="R94" s="145"/>
      <c r="S94" s="39">
        <v>5</v>
      </c>
      <c r="T94" s="39">
        <v>5</v>
      </c>
      <c r="U94" s="146">
        <f t="shared" si="0"/>
        <v>0</v>
      </c>
      <c r="V94" s="146">
        <f t="shared" si="1"/>
        <v>5</v>
      </c>
      <c r="W94" s="146">
        <f t="shared" si="2"/>
        <v>0</v>
      </c>
      <c r="X94" s="146">
        <f t="shared" si="3"/>
        <v>0</v>
      </c>
      <c r="Y94" s="129">
        <f t="shared" si="4"/>
        <v>0</v>
      </c>
      <c r="Z94" s="129">
        <f t="shared" si="5"/>
        <v>0</v>
      </c>
      <c r="AA94" s="129">
        <f t="shared" si="6"/>
        <v>0</v>
      </c>
      <c r="AB94" s="67"/>
    </row>
    <row r="95" spans="1:28" ht="15">
      <c r="A95" s="66">
        <f t="shared" si="7"/>
        <v>0</v>
      </c>
      <c r="B95" s="66">
        <f t="shared" si="8"/>
        <v>0</v>
      </c>
      <c r="C95" s="66">
        <f t="shared" si="9"/>
        <v>0</v>
      </c>
      <c r="D95" s="66">
        <f t="shared" si="10"/>
        <v>0</v>
      </c>
      <c r="E95" s="66">
        <f t="shared" si="11"/>
        <v>0</v>
      </c>
      <c r="F95" s="141">
        <f t="shared" si="12"/>
        <v>0</v>
      </c>
      <c r="G95" s="141">
        <f t="shared" si="13"/>
        <v>0</v>
      </c>
      <c r="H95" s="66">
        <f t="shared" si="14"/>
        <v>0</v>
      </c>
      <c r="I95" s="66">
        <f t="shared" si="15"/>
        <v>110</v>
      </c>
      <c r="J95" s="66">
        <f t="shared" si="16"/>
        <v>0</v>
      </c>
      <c r="K95" s="141">
        <f t="shared" si="17"/>
        <v>2018</v>
      </c>
      <c r="L95" s="66">
        <f t="shared" si="18"/>
        <v>106</v>
      </c>
      <c r="M95" s="66">
        <f t="shared" si="19"/>
        <v>106</v>
      </c>
      <c r="N95" s="147">
        <f t="shared" si="20"/>
        <v>110</v>
      </c>
      <c r="O95" s="143">
        <f t="shared" si="21"/>
        <v>0</v>
      </c>
      <c r="P95" s="144" t="s">
        <v>229</v>
      </c>
      <c r="Q95" s="37">
        <v>79</v>
      </c>
      <c r="R95" s="145"/>
      <c r="S95" s="39">
        <v>5</v>
      </c>
      <c r="T95" s="39">
        <v>5</v>
      </c>
      <c r="U95" s="146">
        <f t="shared" si="0"/>
        <v>0</v>
      </c>
      <c r="V95" s="146">
        <f t="shared" si="1"/>
        <v>5</v>
      </c>
      <c r="W95" s="146">
        <f t="shared" si="2"/>
        <v>0</v>
      </c>
      <c r="X95" s="146">
        <f t="shared" si="3"/>
        <v>0</v>
      </c>
      <c r="Y95" s="129">
        <f t="shared" si="4"/>
        <v>0</v>
      </c>
      <c r="Z95" s="129">
        <f t="shared" si="5"/>
        <v>0</v>
      </c>
      <c r="AA95" s="129">
        <f t="shared" si="6"/>
        <v>0</v>
      </c>
      <c r="AB95" s="67"/>
    </row>
    <row r="96" spans="1:28" ht="15">
      <c r="A96" s="66">
        <f t="shared" si="7"/>
        <v>0</v>
      </c>
      <c r="B96" s="66">
        <f t="shared" si="8"/>
        <v>0</v>
      </c>
      <c r="C96" s="66">
        <f t="shared" si="9"/>
        <v>0</v>
      </c>
      <c r="D96" s="66">
        <f t="shared" si="10"/>
        <v>0</v>
      </c>
      <c r="E96" s="66">
        <f t="shared" si="11"/>
        <v>0</v>
      </c>
      <c r="F96" s="141">
        <f t="shared" si="12"/>
        <v>0</v>
      </c>
      <c r="G96" s="141">
        <f t="shared" si="13"/>
        <v>0</v>
      </c>
      <c r="H96" s="66">
        <f t="shared" si="14"/>
        <v>0</v>
      </c>
      <c r="I96" s="66">
        <f t="shared" si="15"/>
        <v>110</v>
      </c>
      <c r="J96" s="66">
        <f t="shared" si="16"/>
        <v>0</v>
      </c>
      <c r="K96" s="141">
        <f t="shared" si="17"/>
        <v>2018</v>
      </c>
      <c r="L96" s="66">
        <f t="shared" si="18"/>
        <v>106</v>
      </c>
      <c r="M96" s="66">
        <f t="shared" si="19"/>
        <v>106</v>
      </c>
      <c r="N96" s="147">
        <f t="shared" si="20"/>
        <v>110</v>
      </c>
      <c r="O96" s="143">
        <f t="shared" si="21"/>
        <v>0</v>
      </c>
      <c r="P96" s="144" t="s">
        <v>229</v>
      </c>
      <c r="Q96" s="37">
        <v>80</v>
      </c>
      <c r="R96" s="145"/>
      <c r="S96" s="39">
        <v>5</v>
      </c>
      <c r="T96" s="39">
        <v>5</v>
      </c>
      <c r="U96" s="146">
        <f t="shared" si="0"/>
        <v>0</v>
      </c>
      <c r="V96" s="146">
        <f t="shared" si="1"/>
        <v>5</v>
      </c>
      <c r="W96" s="146">
        <f t="shared" si="2"/>
        <v>0</v>
      </c>
      <c r="X96" s="146">
        <f t="shared" si="3"/>
        <v>0</v>
      </c>
      <c r="Y96" s="129">
        <f t="shared" si="4"/>
        <v>0</v>
      </c>
      <c r="Z96" s="129">
        <f t="shared" si="5"/>
        <v>0</v>
      </c>
      <c r="AA96" s="129">
        <f t="shared" si="6"/>
        <v>0</v>
      </c>
      <c r="AB96" s="67"/>
    </row>
    <row r="97" spans="1:28" ht="15">
      <c r="A97" s="66">
        <f t="shared" si="7"/>
        <v>0</v>
      </c>
      <c r="B97" s="66">
        <f t="shared" si="8"/>
        <v>0</v>
      </c>
      <c r="C97" s="66">
        <f t="shared" si="9"/>
        <v>0</v>
      </c>
      <c r="D97" s="66">
        <f t="shared" si="10"/>
        <v>0</v>
      </c>
      <c r="E97" s="66">
        <f t="shared" si="11"/>
        <v>0</v>
      </c>
      <c r="F97" s="141">
        <f t="shared" si="12"/>
        <v>0</v>
      </c>
      <c r="G97" s="141">
        <f t="shared" si="13"/>
        <v>0</v>
      </c>
      <c r="H97" s="66">
        <f t="shared" si="14"/>
        <v>0</v>
      </c>
      <c r="I97" s="66">
        <f t="shared" si="15"/>
        <v>110</v>
      </c>
      <c r="J97" s="66">
        <f t="shared" si="16"/>
        <v>0</v>
      </c>
      <c r="K97" s="141">
        <f t="shared" si="17"/>
        <v>2018</v>
      </c>
      <c r="L97" s="66">
        <f t="shared" si="18"/>
        <v>106</v>
      </c>
      <c r="M97" s="66">
        <f t="shared" si="19"/>
        <v>106</v>
      </c>
      <c r="N97" s="147">
        <f t="shared" si="20"/>
        <v>110</v>
      </c>
      <c r="O97" s="143">
        <f t="shared" si="21"/>
        <v>0</v>
      </c>
      <c r="P97" s="144" t="s">
        <v>229</v>
      </c>
      <c r="Q97" s="37">
        <v>81</v>
      </c>
      <c r="R97" s="145"/>
      <c r="S97" s="39">
        <v>6</v>
      </c>
      <c r="T97" s="39">
        <v>5</v>
      </c>
      <c r="U97" s="146">
        <f t="shared" si="0"/>
        <v>1</v>
      </c>
      <c r="V97" s="146">
        <f t="shared" si="1"/>
        <v>5.5</v>
      </c>
      <c r="W97" s="146">
        <f t="shared" si="2"/>
        <v>0.09090909090909091</v>
      </c>
      <c r="X97" s="146">
        <f t="shared" si="3"/>
        <v>0.5</v>
      </c>
      <c r="Y97" s="129">
        <f t="shared" si="4"/>
        <v>0.7071067811865476</v>
      </c>
      <c r="Z97" s="129">
        <f t="shared" si="5"/>
        <v>0.128564869306645</v>
      </c>
      <c r="AA97" s="129">
        <f t="shared" si="6"/>
        <v>0.09090909090909091</v>
      </c>
      <c r="AB97" s="67"/>
    </row>
    <row r="98" spans="1:28" ht="15">
      <c r="A98" s="66">
        <f t="shared" si="7"/>
        <v>0</v>
      </c>
      <c r="B98" s="66">
        <f t="shared" si="8"/>
        <v>0</v>
      </c>
      <c r="C98" s="66">
        <f t="shared" si="9"/>
        <v>0</v>
      </c>
      <c r="D98" s="66">
        <f t="shared" si="10"/>
        <v>0</v>
      </c>
      <c r="E98" s="66">
        <f t="shared" si="11"/>
        <v>0</v>
      </c>
      <c r="F98" s="141">
        <f t="shared" si="12"/>
        <v>0</v>
      </c>
      <c r="G98" s="141">
        <f t="shared" si="13"/>
        <v>0</v>
      </c>
      <c r="H98" s="66">
        <f t="shared" si="14"/>
        <v>0</v>
      </c>
      <c r="I98" s="66">
        <f t="shared" si="15"/>
        <v>110</v>
      </c>
      <c r="J98" s="66">
        <f t="shared" si="16"/>
        <v>0</v>
      </c>
      <c r="K98" s="141">
        <f t="shared" si="17"/>
        <v>2018</v>
      </c>
      <c r="L98" s="66">
        <f t="shared" si="18"/>
        <v>106</v>
      </c>
      <c r="M98" s="66">
        <f t="shared" si="19"/>
        <v>106</v>
      </c>
      <c r="N98" s="147">
        <f t="shared" si="20"/>
        <v>110</v>
      </c>
      <c r="O98" s="143">
        <f t="shared" si="21"/>
        <v>0</v>
      </c>
      <c r="P98" s="144" t="s">
        <v>229</v>
      </c>
      <c r="Q98" s="37">
        <v>82</v>
      </c>
      <c r="R98" s="145"/>
      <c r="S98" s="39">
        <v>5</v>
      </c>
      <c r="T98" s="39">
        <v>5</v>
      </c>
      <c r="U98" s="146">
        <f t="shared" si="0"/>
        <v>0</v>
      </c>
      <c r="V98" s="146">
        <f t="shared" si="1"/>
        <v>5</v>
      </c>
      <c r="W98" s="146">
        <f t="shared" si="2"/>
        <v>0</v>
      </c>
      <c r="X98" s="146">
        <f t="shared" si="3"/>
        <v>0</v>
      </c>
      <c r="Y98" s="129">
        <f t="shared" si="4"/>
        <v>0</v>
      </c>
      <c r="Z98" s="129">
        <f t="shared" si="5"/>
        <v>0</v>
      </c>
      <c r="AA98" s="129">
        <f t="shared" si="6"/>
        <v>0</v>
      </c>
      <c r="AB98" s="67"/>
    </row>
    <row r="99" spans="1:28" ht="15">
      <c r="A99" s="66">
        <f t="shared" si="7"/>
        <v>0</v>
      </c>
      <c r="B99" s="66">
        <f t="shared" si="8"/>
        <v>0</v>
      </c>
      <c r="C99" s="66">
        <f t="shared" si="9"/>
        <v>0</v>
      </c>
      <c r="D99" s="66">
        <f t="shared" si="10"/>
        <v>0</v>
      </c>
      <c r="E99" s="66">
        <f t="shared" si="11"/>
        <v>0</v>
      </c>
      <c r="F99" s="141">
        <f t="shared" si="12"/>
        <v>0</v>
      </c>
      <c r="G99" s="141">
        <f t="shared" si="13"/>
        <v>0</v>
      </c>
      <c r="H99" s="66">
        <f t="shared" si="14"/>
        <v>0</v>
      </c>
      <c r="I99" s="66">
        <f t="shared" si="15"/>
        <v>110</v>
      </c>
      <c r="J99" s="66">
        <f t="shared" si="16"/>
        <v>0</v>
      </c>
      <c r="K99" s="141">
        <f t="shared" si="17"/>
        <v>2018</v>
      </c>
      <c r="L99" s="66">
        <f t="shared" si="18"/>
        <v>106</v>
      </c>
      <c r="M99" s="66">
        <f t="shared" si="19"/>
        <v>106</v>
      </c>
      <c r="N99" s="147">
        <f t="shared" si="20"/>
        <v>110</v>
      </c>
      <c r="O99" s="143">
        <f t="shared" si="21"/>
        <v>0</v>
      </c>
      <c r="P99" s="144" t="s">
        <v>229</v>
      </c>
      <c r="Q99" s="37">
        <v>83</v>
      </c>
      <c r="R99" s="145"/>
      <c r="S99" s="39">
        <v>5</v>
      </c>
      <c r="T99" s="39">
        <v>5</v>
      </c>
      <c r="U99" s="146">
        <f t="shared" si="0"/>
        <v>0</v>
      </c>
      <c r="V99" s="146">
        <f t="shared" si="1"/>
        <v>5</v>
      </c>
      <c r="W99" s="146">
        <f t="shared" si="2"/>
        <v>0</v>
      </c>
      <c r="X99" s="146">
        <f t="shared" si="3"/>
        <v>0</v>
      </c>
      <c r="Y99" s="129">
        <f t="shared" si="4"/>
        <v>0</v>
      </c>
      <c r="Z99" s="129">
        <f t="shared" si="5"/>
        <v>0</v>
      </c>
      <c r="AA99" s="129">
        <f t="shared" si="6"/>
        <v>0</v>
      </c>
      <c r="AB99" s="67"/>
    </row>
    <row r="100" spans="1:28" ht="15">
      <c r="A100" s="66">
        <f t="shared" si="7"/>
        <v>0</v>
      </c>
      <c r="B100" s="66">
        <f t="shared" si="8"/>
        <v>0</v>
      </c>
      <c r="C100" s="66">
        <f t="shared" si="9"/>
        <v>0</v>
      </c>
      <c r="D100" s="66">
        <f t="shared" si="10"/>
        <v>0</v>
      </c>
      <c r="E100" s="66">
        <f t="shared" si="11"/>
        <v>0</v>
      </c>
      <c r="F100" s="141">
        <f t="shared" si="12"/>
        <v>0</v>
      </c>
      <c r="G100" s="141">
        <f t="shared" si="13"/>
        <v>0</v>
      </c>
      <c r="H100" s="66">
        <f t="shared" si="14"/>
        <v>0</v>
      </c>
      <c r="I100" s="66">
        <f t="shared" si="15"/>
        <v>110</v>
      </c>
      <c r="J100" s="66">
        <f t="shared" si="16"/>
        <v>0</v>
      </c>
      <c r="K100" s="141">
        <f t="shared" si="17"/>
        <v>2018</v>
      </c>
      <c r="L100" s="66">
        <f t="shared" si="18"/>
        <v>106</v>
      </c>
      <c r="M100" s="66">
        <f t="shared" si="19"/>
        <v>106</v>
      </c>
      <c r="N100" s="147">
        <f t="shared" si="20"/>
        <v>110</v>
      </c>
      <c r="O100" s="143">
        <f t="shared" si="21"/>
        <v>0</v>
      </c>
      <c r="P100" s="144" t="s">
        <v>229</v>
      </c>
      <c r="Q100" s="37">
        <v>84</v>
      </c>
      <c r="R100" s="145"/>
      <c r="S100" s="39">
        <v>6</v>
      </c>
      <c r="T100" s="39">
        <v>5</v>
      </c>
      <c r="U100" s="146">
        <f t="shared" si="0"/>
        <v>1</v>
      </c>
      <c r="V100" s="146">
        <f t="shared" si="1"/>
        <v>5.5</v>
      </c>
      <c r="W100" s="146">
        <f t="shared" si="2"/>
        <v>0.09090909090909091</v>
      </c>
      <c r="X100" s="146">
        <f t="shared" si="3"/>
        <v>0.5</v>
      </c>
      <c r="Y100" s="129">
        <f t="shared" si="4"/>
        <v>0.7071067811865476</v>
      </c>
      <c r="Z100" s="129">
        <f t="shared" si="5"/>
        <v>0.128564869306645</v>
      </c>
      <c r="AA100" s="129">
        <f t="shared" si="6"/>
        <v>0.09090909090909091</v>
      </c>
      <c r="AB100" s="67"/>
    </row>
    <row r="101" spans="1:28" ht="15">
      <c r="A101" s="66">
        <f t="shared" si="7"/>
        <v>0</v>
      </c>
      <c r="B101" s="66">
        <f t="shared" si="8"/>
        <v>0</v>
      </c>
      <c r="C101" s="66">
        <f t="shared" si="9"/>
        <v>0</v>
      </c>
      <c r="D101" s="66">
        <f t="shared" si="10"/>
        <v>0</v>
      </c>
      <c r="E101" s="66">
        <f t="shared" si="11"/>
        <v>0</v>
      </c>
      <c r="F101" s="141">
        <f t="shared" si="12"/>
        <v>0</v>
      </c>
      <c r="G101" s="141">
        <f t="shared" si="13"/>
        <v>0</v>
      </c>
      <c r="H101" s="66">
        <f t="shared" si="14"/>
        <v>0</v>
      </c>
      <c r="I101" s="66">
        <f t="shared" si="15"/>
        <v>110</v>
      </c>
      <c r="J101" s="66">
        <f t="shared" si="16"/>
        <v>0</v>
      </c>
      <c r="K101" s="141">
        <f t="shared" si="17"/>
        <v>2018</v>
      </c>
      <c r="L101" s="66">
        <f t="shared" si="18"/>
        <v>106</v>
      </c>
      <c r="M101" s="66">
        <f t="shared" si="19"/>
        <v>106</v>
      </c>
      <c r="N101" s="147">
        <f t="shared" si="20"/>
        <v>110</v>
      </c>
      <c r="O101" s="143">
        <f t="shared" si="21"/>
        <v>0</v>
      </c>
      <c r="P101" s="144" t="s">
        <v>229</v>
      </c>
      <c r="Q101" s="37">
        <v>85</v>
      </c>
      <c r="R101" s="145"/>
      <c r="S101" s="39">
        <v>6</v>
      </c>
      <c r="T101" s="39">
        <v>5</v>
      </c>
      <c r="U101" s="146">
        <f t="shared" si="0"/>
        <v>1</v>
      </c>
      <c r="V101" s="146">
        <f t="shared" si="1"/>
        <v>5.5</v>
      </c>
      <c r="W101" s="146">
        <f t="shared" si="2"/>
        <v>0.09090909090909091</v>
      </c>
      <c r="X101" s="146">
        <f t="shared" si="3"/>
        <v>0.5</v>
      </c>
      <c r="Y101" s="129">
        <f t="shared" si="4"/>
        <v>0.7071067811865476</v>
      </c>
      <c r="Z101" s="129">
        <f t="shared" si="5"/>
        <v>0.128564869306645</v>
      </c>
      <c r="AA101" s="129">
        <f t="shared" si="6"/>
        <v>0.09090909090909091</v>
      </c>
      <c r="AB101" s="67"/>
    </row>
    <row r="102" spans="1:28" ht="15">
      <c r="A102" s="66">
        <f t="shared" si="7"/>
        <v>0</v>
      </c>
      <c r="B102" s="66">
        <f t="shared" si="8"/>
        <v>0</v>
      </c>
      <c r="C102" s="66">
        <f t="shared" si="9"/>
        <v>0</v>
      </c>
      <c r="D102" s="66">
        <f t="shared" si="10"/>
        <v>0</v>
      </c>
      <c r="E102" s="66">
        <f t="shared" si="11"/>
        <v>0</v>
      </c>
      <c r="F102" s="141">
        <f t="shared" si="12"/>
        <v>0</v>
      </c>
      <c r="G102" s="141">
        <f t="shared" si="13"/>
        <v>0</v>
      </c>
      <c r="H102" s="66">
        <f t="shared" si="14"/>
        <v>0</v>
      </c>
      <c r="I102" s="66">
        <f t="shared" si="15"/>
        <v>110</v>
      </c>
      <c r="J102" s="66">
        <f t="shared" si="16"/>
        <v>0</v>
      </c>
      <c r="K102" s="141">
        <f t="shared" si="17"/>
        <v>2018</v>
      </c>
      <c r="L102" s="66">
        <f t="shared" si="18"/>
        <v>106</v>
      </c>
      <c r="M102" s="66">
        <f t="shared" si="19"/>
        <v>106</v>
      </c>
      <c r="N102" s="147">
        <f t="shared" si="20"/>
        <v>110</v>
      </c>
      <c r="O102" s="143">
        <f t="shared" si="21"/>
        <v>0</v>
      </c>
      <c r="P102" s="144" t="s">
        <v>229</v>
      </c>
      <c r="Q102" s="37">
        <v>86</v>
      </c>
      <c r="R102" s="145"/>
      <c r="S102" s="39">
        <v>5</v>
      </c>
      <c r="T102" s="39">
        <v>5</v>
      </c>
      <c r="U102" s="146">
        <f t="shared" si="0"/>
        <v>0</v>
      </c>
      <c r="V102" s="146">
        <f t="shared" si="1"/>
        <v>5</v>
      </c>
      <c r="W102" s="146">
        <f t="shared" si="2"/>
        <v>0</v>
      </c>
      <c r="X102" s="146">
        <f t="shared" si="3"/>
        <v>0</v>
      </c>
      <c r="Y102" s="129">
        <f t="shared" si="4"/>
        <v>0</v>
      </c>
      <c r="Z102" s="129">
        <f t="shared" si="5"/>
        <v>0</v>
      </c>
      <c r="AA102" s="129">
        <f t="shared" si="6"/>
        <v>0</v>
      </c>
      <c r="AB102" s="67"/>
    </row>
    <row r="103" spans="1:28" ht="15">
      <c r="A103" s="66">
        <f t="shared" si="7"/>
        <v>0</v>
      </c>
      <c r="B103" s="66">
        <f t="shared" si="8"/>
        <v>0</v>
      </c>
      <c r="C103" s="66">
        <f t="shared" si="9"/>
        <v>0</v>
      </c>
      <c r="D103" s="66">
        <f t="shared" si="10"/>
        <v>0</v>
      </c>
      <c r="E103" s="66">
        <f t="shared" si="11"/>
        <v>0</v>
      </c>
      <c r="F103" s="141">
        <f t="shared" si="12"/>
        <v>0</v>
      </c>
      <c r="G103" s="141">
        <f t="shared" si="13"/>
        <v>0</v>
      </c>
      <c r="H103" s="66">
        <f t="shared" si="14"/>
        <v>0</v>
      </c>
      <c r="I103" s="66">
        <f t="shared" si="15"/>
        <v>110</v>
      </c>
      <c r="J103" s="66">
        <f t="shared" si="16"/>
        <v>0</v>
      </c>
      <c r="K103" s="141">
        <f t="shared" si="17"/>
        <v>2018</v>
      </c>
      <c r="L103" s="66">
        <f t="shared" si="18"/>
        <v>106</v>
      </c>
      <c r="M103" s="66">
        <f t="shared" si="19"/>
        <v>106</v>
      </c>
      <c r="N103" s="147">
        <f t="shared" si="20"/>
        <v>110</v>
      </c>
      <c r="O103" s="143">
        <f t="shared" si="21"/>
        <v>0</v>
      </c>
      <c r="P103" s="144" t="s">
        <v>229</v>
      </c>
      <c r="Q103" s="37">
        <v>87</v>
      </c>
      <c r="R103" s="145"/>
      <c r="S103" s="39">
        <v>6</v>
      </c>
      <c r="T103" s="39">
        <v>5</v>
      </c>
      <c r="U103" s="146">
        <f t="shared" si="0"/>
        <v>1</v>
      </c>
      <c r="V103" s="146">
        <f t="shared" si="1"/>
        <v>5.5</v>
      </c>
      <c r="W103" s="146">
        <f t="shared" si="2"/>
        <v>0.09090909090909091</v>
      </c>
      <c r="X103" s="146">
        <f t="shared" si="3"/>
        <v>0.5</v>
      </c>
      <c r="Y103" s="129">
        <f t="shared" si="4"/>
        <v>0.7071067811865476</v>
      </c>
      <c r="Z103" s="129">
        <f t="shared" si="5"/>
        <v>0.128564869306645</v>
      </c>
      <c r="AA103" s="129">
        <f t="shared" si="6"/>
        <v>0.09090909090909091</v>
      </c>
      <c r="AB103" s="67"/>
    </row>
    <row r="104" spans="1:28" ht="15">
      <c r="A104" s="66">
        <f t="shared" si="7"/>
        <v>0</v>
      </c>
      <c r="B104" s="66">
        <f t="shared" si="8"/>
        <v>0</v>
      </c>
      <c r="C104" s="66">
        <f t="shared" si="9"/>
        <v>0</v>
      </c>
      <c r="D104" s="66">
        <f t="shared" si="10"/>
        <v>0</v>
      </c>
      <c r="E104" s="66">
        <f t="shared" si="11"/>
        <v>0</v>
      </c>
      <c r="F104" s="141">
        <f t="shared" si="12"/>
        <v>0</v>
      </c>
      <c r="G104" s="141">
        <f t="shared" si="13"/>
        <v>0</v>
      </c>
      <c r="H104" s="66">
        <f t="shared" si="14"/>
        <v>0</v>
      </c>
      <c r="I104" s="66">
        <f t="shared" si="15"/>
        <v>110</v>
      </c>
      <c r="J104" s="66">
        <f t="shared" si="16"/>
        <v>0</v>
      </c>
      <c r="K104" s="141">
        <f t="shared" si="17"/>
        <v>2018</v>
      </c>
      <c r="L104" s="66">
        <f t="shared" si="18"/>
        <v>106</v>
      </c>
      <c r="M104" s="66">
        <f t="shared" si="19"/>
        <v>106</v>
      </c>
      <c r="N104" s="147">
        <f t="shared" si="20"/>
        <v>110</v>
      </c>
      <c r="O104" s="143">
        <f t="shared" si="21"/>
        <v>0</v>
      </c>
      <c r="P104" s="144" t="s">
        <v>229</v>
      </c>
      <c r="Q104" s="37">
        <v>88</v>
      </c>
      <c r="R104" s="145"/>
      <c r="S104" s="39">
        <v>5</v>
      </c>
      <c r="T104" s="39">
        <v>5</v>
      </c>
      <c r="U104" s="146">
        <f t="shared" si="0"/>
        <v>0</v>
      </c>
      <c r="V104" s="146">
        <f t="shared" si="1"/>
        <v>5</v>
      </c>
      <c r="W104" s="146">
        <f t="shared" si="2"/>
        <v>0</v>
      </c>
      <c r="X104" s="146">
        <f t="shared" si="3"/>
        <v>0</v>
      </c>
      <c r="Y104" s="129">
        <f t="shared" si="4"/>
        <v>0</v>
      </c>
      <c r="Z104" s="129">
        <f t="shared" si="5"/>
        <v>0</v>
      </c>
      <c r="AA104" s="129">
        <f t="shared" si="6"/>
        <v>0</v>
      </c>
      <c r="AB104" s="67"/>
    </row>
    <row r="105" spans="1:28" ht="15">
      <c r="A105" s="66">
        <f t="shared" si="7"/>
        <v>0</v>
      </c>
      <c r="B105" s="66">
        <f t="shared" si="8"/>
        <v>0</v>
      </c>
      <c r="C105" s="66">
        <f t="shared" si="9"/>
        <v>0</v>
      </c>
      <c r="D105" s="66">
        <f t="shared" si="10"/>
        <v>0</v>
      </c>
      <c r="E105" s="66">
        <f t="shared" si="11"/>
        <v>0</v>
      </c>
      <c r="F105" s="141">
        <f t="shared" si="12"/>
        <v>0</v>
      </c>
      <c r="G105" s="141">
        <f t="shared" si="13"/>
        <v>0</v>
      </c>
      <c r="H105" s="66">
        <f t="shared" si="14"/>
        <v>0</v>
      </c>
      <c r="I105" s="66">
        <f t="shared" si="15"/>
        <v>110</v>
      </c>
      <c r="J105" s="66">
        <f t="shared" si="16"/>
        <v>0</v>
      </c>
      <c r="K105" s="141">
        <f t="shared" si="17"/>
        <v>2018</v>
      </c>
      <c r="L105" s="66">
        <f t="shared" si="18"/>
        <v>106</v>
      </c>
      <c r="M105" s="66">
        <f t="shared" si="19"/>
        <v>106</v>
      </c>
      <c r="N105" s="147">
        <f t="shared" si="20"/>
        <v>110</v>
      </c>
      <c r="O105" s="143">
        <f t="shared" si="21"/>
        <v>0</v>
      </c>
      <c r="P105" s="144" t="s">
        <v>229</v>
      </c>
      <c r="Q105" s="37">
        <v>105</v>
      </c>
      <c r="R105" s="145"/>
      <c r="S105" s="39">
        <v>5</v>
      </c>
      <c r="T105" s="39">
        <v>5</v>
      </c>
      <c r="U105" s="146">
        <f t="shared" si="0"/>
        <v>0</v>
      </c>
      <c r="V105" s="146">
        <f t="shared" si="1"/>
        <v>5</v>
      </c>
      <c r="W105" s="146">
        <f t="shared" si="2"/>
        <v>0</v>
      </c>
      <c r="X105" s="146">
        <f t="shared" si="3"/>
        <v>0</v>
      </c>
      <c r="Y105" s="129">
        <f t="shared" si="4"/>
        <v>0</v>
      </c>
      <c r="Z105" s="129">
        <f t="shared" si="5"/>
        <v>0</v>
      </c>
      <c r="AA105" s="129">
        <f t="shared" si="6"/>
        <v>0</v>
      </c>
      <c r="AB105" s="67"/>
    </row>
    <row r="106" spans="1:28" ht="15">
      <c r="A106" s="66">
        <f t="shared" si="7"/>
        <v>0</v>
      </c>
      <c r="B106" s="66">
        <f t="shared" si="8"/>
        <v>0</v>
      </c>
      <c r="C106" s="66">
        <f t="shared" si="9"/>
        <v>0</v>
      </c>
      <c r="D106" s="66">
        <f t="shared" si="10"/>
        <v>0</v>
      </c>
      <c r="E106" s="66">
        <f t="shared" si="11"/>
        <v>0</v>
      </c>
      <c r="F106" s="141">
        <f t="shared" si="12"/>
        <v>0</v>
      </c>
      <c r="G106" s="141">
        <f t="shared" si="13"/>
        <v>0</v>
      </c>
      <c r="H106" s="66">
        <f t="shared" si="14"/>
        <v>0</v>
      </c>
      <c r="I106" s="66">
        <f t="shared" si="15"/>
        <v>110</v>
      </c>
      <c r="J106" s="66">
        <f t="shared" si="16"/>
        <v>0</v>
      </c>
      <c r="K106" s="141">
        <f t="shared" si="17"/>
        <v>2018</v>
      </c>
      <c r="L106" s="66">
        <f t="shared" si="18"/>
        <v>106</v>
      </c>
      <c r="M106" s="66">
        <f t="shared" si="19"/>
        <v>106</v>
      </c>
      <c r="N106" s="147">
        <f t="shared" si="20"/>
        <v>110</v>
      </c>
      <c r="O106" s="143">
        <f t="shared" si="21"/>
        <v>0</v>
      </c>
      <c r="P106" s="144" t="s">
        <v>229</v>
      </c>
      <c r="Q106" s="37">
        <v>106</v>
      </c>
      <c r="R106" s="145"/>
      <c r="S106" s="39">
        <v>5</v>
      </c>
      <c r="T106" s="39">
        <v>5</v>
      </c>
      <c r="U106" s="146">
        <f t="shared" si="0"/>
        <v>0</v>
      </c>
      <c r="V106" s="146">
        <f t="shared" si="1"/>
        <v>5</v>
      </c>
      <c r="W106" s="146">
        <f t="shared" si="2"/>
        <v>0</v>
      </c>
      <c r="X106" s="146">
        <f t="shared" si="3"/>
        <v>0</v>
      </c>
      <c r="Y106" s="129">
        <f t="shared" si="4"/>
        <v>0</v>
      </c>
      <c r="Z106" s="129">
        <f t="shared" si="5"/>
        <v>0</v>
      </c>
      <c r="AA106" s="129">
        <f t="shared" si="6"/>
        <v>0</v>
      </c>
      <c r="AB106" s="67"/>
    </row>
    <row r="107" spans="1:28" ht="15">
      <c r="A107" s="66">
        <f t="shared" si="7"/>
        <v>0</v>
      </c>
      <c r="B107" s="66">
        <f t="shared" si="8"/>
        <v>0</v>
      </c>
      <c r="C107" s="66">
        <f t="shared" si="9"/>
        <v>0</v>
      </c>
      <c r="D107" s="66">
        <f t="shared" si="10"/>
        <v>0</v>
      </c>
      <c r="E107" s="66">
        <f t="shared" si="11"/>
        <v>0</v>
      </c>
      <c r="F107" s="141">
        <f t="shared" si="12"/>
        <v>0</v>
      </c>
      <c r="G107" s="141">
        <f t="shared" si="13"/>
        <v>0</v>
      </c>
      <c r="H107" s="66">
        <f t="shared" si="14"/>
        <v>0</v>
      </c>
      <c r="I107" s="66">
        <f t="shared" si="15"/>
        <v>110</v>
      </c>
      <c r="J107" s="66">
        <f t="shared" si="16"/>
        <v>0</v>
      </c>
      <c r="K107" s="141">
        <f t="shared" si="17"/>
        <v>2018</v>
      </c>
      <c r="L107" s="66">
        <f t="shared" si="18"/>
        <v>106</v>
      </c>
      <c r="M107" s="66">
        <f t="shared" si="19"/>
        <v>106</v>
      </c>
      <c r="N107" s="147">
        <f t="shared" si="20"/>
        <v>110</v>
      </c>
      <c r="O107" s="143">
        <f t="shared" si="21"/>
        <v>0</v>
      </c>
      <c r="P107" s="144" t="s">
        <v>229</v>
      </c>
      <c r="Q107" s="37">
        <v>107</v>
      </c>
      <c r="R107" s="145"/>
      <c r="S107" s="39">
        <v>5</v>
      </c>
      <c r="T107" s="39">
        <v>6</v>
      </c>
      <c r="U107" s="146">
        <f t="shared" si="0"/>
        <v>1</v>
      </c>
      <c r="V107" s="146">
        <f t="shared" si="1"/>
        <v>5.5</v>
      </c>
      <c r="W107" s="146">
        <f t="shared" si="2"/>
        <v>0.09090909090909091</v>
      </c>
      <c r="X107" s="146">
        <f t="shared" si="3"/>
        <v>0.5</v>
      </c>
      <c r="Y107" s="129">
        <f t="shared" si="4"/>
        <v>0.7071067811865476</v>
      </c>
      <c r="Z107" s="129">
        <f t="shared" si="5"/>
        <v>0.128564869306645</v>
      </c>
      <c r="AA107" s="129">
        <f t="shared" si="6"/>
        <v>0.09090909090909091</v>
      </c>
      <c r="AB107" s="67"/>
    </row>
    <row r="108" spans="1:28" ht="15">
      <c r="A108" s="66">
        <f t="shared" si="7"/>
        <v>0</v>
      </c>
      <c r="B108" s="66">
        <f t="shared" si="8"/>
        <v>0</v>
      </c>
      <c r="C108" s="66">
        <f t="shared" si="9"/>
        <v>0</v>
      </c>
      <c r="D108" s="66">
        <f t="shared" si="10"/>
        <v>0</v>
      </c>
      <c r="E108" s="66">
        <f t="shared" si="11"/>
        <v>0</v>
      </c>
      <c r="F108" s="141">
        <f t="shared" si="12"/>
        <v>0</v>
      </c>
      <c r="G108" s="141">
        <f t="shared" si="13"/>
        <v>0</v>
      </c>
      <c r="H108" s="66">
        <f t="shared" si="14"/>
        <v>0</v>
      </c>
      <c r="I108" s="66">
        <f t="shared" si="15"/>
        <v>110</v>
      </c>
      <c r="J108" s="66">
        <f t="shared" si="16"/>
        <v>0</v>
      </c>
      <c r="K108" s="141">
        <f t="shared" si="17"/>
        <v>2018</v>
      </c>
      <c r="L108" s="66">
        <f t="shared" si="18"/>
        <v>106</v>
      </c>
      <c r="M108" s="66">
        <f t="shared" si="19"/>
        <v>106</v>
      </c>
      <c r="N108" s="147">
        <f t="shared" si="20"/>
        <v>110</v>
      </c>
      <c r="O108" s="143">
        <f t="shared" si="21"/>
        <v>0</v>
      </c>
      <c r="P108" s="144" t="s">
        <v>229</v>
      </c>
      <c r="Q108" s="37">
        <v>108</v>
      </c>
      <c r="R108" s="145"/>
      <c r="S108" s="39">
        <v>6</v>
      </c>
      <c r="T108" s="39">
        <v>6</v>
      </c>
      <c r="U108" s="146">
        <f t="shared" si="0"/>
        <v>0</v>
      </c>
      <c r="V108" s="146">
        <f t="shared" si="1"/>
        <v>6</v>
      </c>
      <c r="W108" s="146">
        <f t="shared" si="2"/>
        <v>0</v>
      </c>
      <c r="X108" s="146">
        <f t="shared" si="3"/>
        <v>0</v>
      </c>
      <c r="Y108" s="129">
        <f t="shared" si="4"/>
        <v>0</v>
      </c>
      <c r="Z108" s="129">
        <f t="shared" si="5"/>
        <v>0</v>
      </c>
      <c r="AA108" s="129">
        <f t="shared" si="6"/>
        <v>0</v>
      </c>
      <c r="AB108" s="67"/>
    </row>
    <row r="109" spans="1:28" ht="15">
      <c r="A109" s="66">
        <f t="shared" si="7"/>
        <v>0</v>
      </c>
      <c r="B109" s="66">
        <f t="shared" si="8"/>
        <v>0</v>
      </c>
      <c r="C109" s="66">
        <f t="shared" si="9"/>
        <v>0</v>
      </c>
      <c r="D109" s="66">
        <f t="shared" si="10"/>
        <v>0</v>
      </c>
      <c r="E109" s="66">
        <f t="shared" si="11"/>
        <v>0</v>
      </c>
      <c r="F109" s="141">
        <f t="shared" si="12"/>
        <v>0</v>
      </c>
      <c r="G109" s="141">
        <f t="shared" si="13"/>
        <v>0</v>
      </c>
      <c r="H109" s="66">
        <f t="shared" si="14"/>
        <v>0</v>
      </c>
      <c r="I109" s="66">
        <f t="shared" si="15"/>
        <v>110</v>
      </c>
      <c r="J109" s="66">
        <f t="shared" si="16"/>
        <v>0</v>
      </c>
      <c r="K109" s="141">
        <f t="shared" si="17"/>
        <v>2018</v>
      </c>
      <c r="L109" s="66">
        <f t="shared" si="18"/>
        <v>106</v>
      </c>
      <c r="M109" s="66">
        <f t="shared" si="19"/>
        <v>106</v>
      </c>
      <c r="N109" s="147">
        <f t="shared" si="20"/>
        <v>110</v>
      </c>
      <c r="O109" s="143">
        <f t="shared" si="21"/>
        <v>0</v>
      </c>
      <c r="P109" s="144" t="s">
        <v>229</v>
      </c>
      <c r="Q109" s="37">
        <v>109</v>
      </c>
      <c r="R109" s="145"/>
      <c r="S109" s="39">
        <v>6</v>
      </c>
      <c r="T109" s="39">
        <v>7</v>
      </c>
      <c r="U109" s="146">
        <f t="shared" si="0"/>
        <v>1</v>
      </c>
      <c r="V109" s="146">
        <f t="shared" si="1"/>
        <v>6.5</v>
      </c>
      <c r="W109" s="146">
        <f t="shared" si="2"/>
        <v>0.07692307692307693</v>
      </c>
      <c r="X109" s="146">
        <f t="shared" si="3"/>
        <v>0.5</v>
      </c>
      <c r="Y109" s="129">
        <f t="shared" si="4"/>
        <v>0.7071067811865476</v>
      </c>
      <c r="Z109" s="129">
        <f t="shared" si="5"/>
        <v>0.10878565864408424</v>
      </c>
      <c r="AA109" s="129">
        <f t="shared" si="6"/>
        <v>0.07692307692307691</v>
      </c>
      <c r="AB109" s="67"/>
    </row>
    <row r="110" spans="1:28" ht="15">
      <c r="A110" s="66">
        <f t="shared" si="7"/>
        <v>0</v>
      </c>
      <c r="B110" s="66">
        <f t="shared" si="8"/>
        <v>0</v>
      </c>
      <c r="C110" s="66">
        <f t="shared" si="9"/>
        <v>0</v>
      </c>
      <c r="D110" s="66">
        <f t="shared" si="10"/>
        <v>0</v>
      </c>
      <c r="E110" s="66">
        <f t="shared" si="11"/>
        <v>0</v>
      </c>
      <c r="F110" s="141">
        <f t="shared" si="12"/>
        <v>0</v>
      </c>
      <c r="G110" s="141">
        <f t="shared" si="13"/>
        <v>0</v>
      </c>
      <c r="H110" s="66">
        <f t="shared" si="14"/>
        <v>0</v>
      </c>
      <c r="I110" s="66">
        <f t="shared" si="15"/>
        <v>110</v>
      </c>
      <c r="J110" s="66">
        <f t="shared" si="16"/>
        <v>0</v>
      </c>
      <c r="K110" s="141">
        <f t="shared" si="17"/>
        <v>2018</v>
      </c>
      <c r="L110" s="66">
        <f t="shared" si="18"/>
        <v>106</v>
      </c>
      <c r="M110" s="66">
        <f t="shared" si="19"/>
        <v>106</v>
      </c>
      <c r="N110" s="147">
        <f t="shared" si="20"/>
        <v>110</v>
      </c>
      <c r="O110" s="143">
        <f t="shared" si="21"/>
        <v>0</v>
      </c>
      <c r="P110" s="144" t="s">
        <v>229</v>
      </c>
      <c r="Q110" s="37">
        <v>110</v>
      </c>
      <c r="R110" s="145"/>
      <c r="S110" s="39">
        <v>5</v>
      </c>
      <c r="T110" s="39">
        <v>5</v>
      </c>
      <c r="U110" s="146">
        <f t="shared" si="0"/>
        <v>0</v>
      </c>
      <c r="V110" s="146">
        <f t="shared" si="1"/>
        <v>5</v>
      </c>
      <c r="W110" s="146">
        <f t="shared" si="2"/>
        <v>0</v>
      </c>
      <c r="X110" s="146">
        <f t="shared" si="3"/>
        <v>0</v>
      </c>
      <c r="Y110" s="129">
        <f t="shared" si="4"/>
        <v>0</v>
      </c>
      <c r="Z110" s="129">
        <f t="shared" si="5"/>
        <v>0</v>
      </c>
      <c r="AA110" s="129">
        <f t="shared" si="6"/>
        <v>0</v>
      </c>
      <c r="AB110" s="67"/>
    </row>
    <row r="111" spans="1:28" ht="15">
      <c r="A111" s="66">
        <f t="shared" si="7"/>
        <v>0</v>
      </c>
      <c r="B111" s="66">
        <f t="shared" si="8"/>
        <v>0</v>
      </c>
      <c r="C111" s="66">
        <f t="shared" si="9"/>
        <v>0</v>
      </c>
      <c r="D111" s="66">
        <f t="shared" si="10"/>
        <v>0</v>
      </c>
      <c r="E111" s="66">
        <f t="shared" si="11"/>
        <v>0</v>
      </c>
      <c r="F111" s="141">
        <f t="shared" si="12"/>
        <v>0</v>
      </c>
      <c r="G111" s="141">
        <f t="shared" si="13"/>
        <v>0</v>
      </c>
      <c r="H111" s="66">
        <f t="shared" si="14"/>
        <v>0</v>
      </c>
      <c r="I111" s="66">
        <f t="shared" si="15"/>
        <v>110</v>
      </c>
      <c r="J111" s="66">
        <f t="shared" si="16"/>
        <v>0</v>
      </c>
      <c r="K111" s="141">
        <f t="shared" si="17"/>
        <v>2018</v>
      </c>
      <c r="L111" s="66">
        <f t="shared" si="18"/>
        <v>106</v>
      </c>
      <c r="M111" s="66">
        <f t="shared" si="19"/>
        <v>106</v>
      </c>
      <c r="N111" s="147">
        <f t="shared" si="20"/>
        <v>110</v>
      </c>
      <c r="O111" s="143">
        <f t="shared" si="21"/>
        <v>0</v>
      </c>
      <c r="P111" s="144" t="s">
        <v>229</v>
      </c>
      <c r="Q111" s="37">
        <v>111</v>
      </c>
      <c r="R111" s="145"/>
      <c r="S111" s="39">
        <v>5</v>
      </c>
      <c r="T111" s="39">
        <v>6</v>
      </c>
      <c r="U111" s="146">
        <f t="shared" si="0"/>
        <v>1</v>
      </c>
      <c r="V111" s="146">
        <f t="shared" si="1"/>
        <v>5.5</v>
      </c>
      <c r="W111" s="146">
        <f t="shared" si="2"/>
        <v>0.09090909090909091</v>
      </c>
      <c r="X111" s="146">
        <f t="shared" si="3"/>
        <v>0.5</v>
      </c>
      <c r="Y111" s="129">
        <f t="shared" si="4"/>
        <v>0.7071067811865476</v>
      </c>
      <c r="Z111" s="129">
        <f t="shared" si="5"/>
        <v>0.128564869306645</v>
      </c>
      <c r="AA111" s="129">
        <f t="shared" si="6"/>
        <v>0.09090909090909091</v>
      </c>
      <c r="AB111" s="67"/>
    </row>
    <row r="112" spans="1:28" ht="15">
      <c r="A112" s="66">
        <f t="shared" si="7"/>
        <v>0</v>
      </c>
      <c r="B112" s="66">
        <f t="shared" si="8"/>
        <v>0</v>
      </c>
      <c r="C112" s="66">
        <f t="shared" si="9"/>
        <v>0</v>
      </c>
      <c r="D112" s="66">
        <f t="shared" si="10"/>
        <v>0</v>
      </c>
      <c r="E112" s="66">
        <f t="shared" si="11"/>
        <v>0</v>
      </c>
      <c r="F112" s="141">
        <f t="shared" si="12"/>
        <v>0</v>
      </c>
      <c r="G112" s="141">
        <f t="shared" si="13"/>
        <v>0</v>
      </c>
      <c r="H112" s="66">
        <f t="shared" si="14"/>
        <v>0</v>
      </c>
      <c r="I112" s="66">
        <f t="shared" si="15"/>
        <v>110</v>
      </c>
      <c r="J112" s="66">
        <f t="shared" si="16"/>
        <v>0</v>
      </c>
      <c r="K112" s="141">
        <f t="shared" si="17"/>
        <v>2018</v>
      </c>
      <c r="L112" s="66">
        <f t="shared" si="18"/>
        <v>106</v>
      </c>
      <c r="M112" s="66">
        <f t="shared" si="19"/>
        <v>106</v>
      </c>
      <c r="N112" s="147">
        <f t="shared" si="20"/>
        <v>110</v>
      </c>
      <c r="O112" s="143">
        <f t="shared" si="21"/>
        <v>0</v>
      </c>
      <c r="P112" s="144" t="s">
        <v>229</v>
      </c>
      <c r="Q112" s="37">
        <v>112</v>
      </c>
      <c r="R112" s="145"/>
      <c r="S112" s="39">
        <v>6</v>
      </c>
      <c r="T112" s="39">
        <v>7</v>
      </c>
      <c r="U112" s="146">
        <f t="shared" si="0"/>
        <v>1</v>
      </c>
      <c r="V112" s="146">
        <f t="shared" si="1"/>
        <v>6.5</v>
      </c>
      <c r="W112" s="146">
        <f t="shared" si="2"/>
        <v>0.07692307692307693</v>
      </c>
      <c r="X112" s="146">
        <f t="shared" si="3"/>
        <v>0.5</v>
      </c>
      <c r="Y112" s="129">
        <f t="shared" si="4"/>
        <v>0.7071067811865476</v>
      </c>
      <c r="Z112" s="129">
        <f t="shared" si="5"/>
        <v>0.10878565864408424</v>
      </c>
      <c r="AA112" s="129">
        <f t="shared" si="6"/>
        <v>0.07692307692307691</v>
      </c>
      <c r="AB112" s="67"/>
    </row>
    <row r="113" spans="1:28" ht="15">
      <c r="A113" s="66">
        <f t="shared" si="7"/>
        <v>0</v>
      </c>
      <c r="B113" s="66">
        <f t="shared" si="8"/>
        <v>0</v>
      </c>
      <c r="C113" s="66">
        <f t="shared" si="9"/>
        <v>0</v>
      </c>
      <c r="D113" s="66">
        <f t="shared" si="10"/>
        <v>0</v>
      </c>
      <c r="E113" s="66">
        <f t="shared" si="11"/>
        <v>0</v>
      </c>
      <c r="F113" s="141">
        <f t="shared" si="12"/>
        <v>0</v>
      </c>
      <c r="G113" s="141">
        <f t="shared" si="13"/>
        <v>0</v>
      </c>
      <c r="H113" s="66">
        <f t="shared" si="14"/>
        <v>0</v>
      </c>
      <c r="I113" s="66">
        <f t="shared" si="15"/>
        <v>110</v>
      </c>
      <c r="J113" s="66">
        <f t="shared" si="16"/>
        <v>0</v>
      </c>
      <c r="K113" s="141">
        <f t="shared" si="17"/>
        <v>2018</v>
      </c>
      <c r="L113" s="66">
        <f t="shared" si="18"/>
        <v>106</v>
      </c>
      <c r="M113" s="66">
        <f t="shared" si="19"/>
        <v>106</v>
      </c>
      <c r="N113" s="147">
        <f t="shared" si="20"/>
        <v>110</v>
      </c>
      <c r="O113" s="143">
        <f t="shared" si="21"/>
        <v>0</v>
      </c>
      <c r="P113" s="144" t="s">
        <v>229</v>
      </c>
      <c r="Q113" s="37">
        <v>113</v>
      </c>
      <c r="R113" s="145"/>
      <c r="S113" s="39">
        <v>7</v>
      </c>
      <c r="T113" s="39">
        <v>7</v>
      </c>
      <c r="U113" s="146">
        <f t="shared" si="0"/>
        <v>0</v>
      </c>
      <c r="V113" s="146">
        <f t="shared" si="1"/>
        <v>7</v>
      </c>
      <c r="W113" s="146">
        <f t="shared" si="2"/>
        <v>0</v>
      </c>
      <c r="X113" s="146">
        <f t="shared" si="3"/>
        <v>0</v>
      </c>
      <c r="Y113" s="129">
        <f t="shared" si="4"/>
        <v>0</v>
      </c>
      <c r="Z113" s="129">
        <f t="shared" si="5"/>
        <v>0</v>
      </c>
      <c r="AA113" s="129">
        <f t="shared" si="6"/>
        <v>0</v>
      </c>
      <c r="AB113" s="67"/>
    </row>
    <row r="114" spans="1:28" ht="15">
      <c r="A114" s="66">
        <f t="shared" si="7"/>
        <v>0</v>
      </c>
      <c r="B114" s="66">
        <f t="shared" si="8"/>
        <v>0</v>
      </c>
      <c r="C114" s="66">
        <f t="shared" si="9"/>
        <v>0</v>
      </c>
      <c r="D114" s="66">
        <f t="shared" si="10"/>
        <v>0</v>
      </c>
      <c r="E114" s="66">
        <f t="shared" si="11"/>
        <v>0</v>
      </c>
      <c r="F114" s="141">
        <f t="shared" si="12"/>
        <v>0</v>
      </c>
      <c r="G114" s="141">
        <f t="shared" si="13"/>
        <v>0</v>
      </c>
      <c r="H114" s="66">
        <f t="shared" si="14"/>
        <v>0</v>
      </c>
      <c r="I114" s="66">
        <f t="shared" si="15"/>
        <v>110</v>
      </c>
      <c r="J114" s="66">
        <f t="shared" si="16"/>
        <v>0</v>
      </c>
      <c r="K114" s="141">
        <f t="shared" si="17"/>
        <v>2018</v>
      </c>
      <c r="L114" s="66">
        <f t="shared" si="18"/>
        <v>106</v>
      </c>
      <c r="M114" s="66">
        <f t="shared" si="19"/>
        <v>106</v>
      </c>
      <c r="N114" s="147">
        <f t="shared" si="20"/>
        <v>110</v>
      </c>
      <c r="O114" s="143">
        <f t="shared" si="21"/>
        <v>0</v>
      </c>
      <c r="P114" s="144" t="s">
        <v>229</v>
      </c>
      <c r="Q114" s="37">
        <v>114</v>
      </c>
      <c r="R114" s="145"/>
      <c r="S114" s="39">
        <v>6</v>
      </c>
      <c r="T114" s="39">
        <v>6</v>
      </c>
      <c r="U114" s="146">
        <f t="shared" si="0"/>
        <v>0</v>
      </c>
      <c r="V114" s="146">
        <f t="shared" si="1"/>
        <v>6</v>
      </c>
      <c r="W114" s="146">
        <f t="shared" si="2"/>
        <v>0</v>
      </c>
      <c r="X114" s="146">
        <f t="shared" si="3"/>
        <v>0</v>
      </c>
      <c r="Y114" s="129">
        <f t="shared" si="4"/>
        <v>0</v>
      </c>
      <c r="Z114" s="129">
        <f t="shared" si="5"/>
        <v>0</v>
      </c>
      <c r="AA114" s="129">
        <f t="shared" si="6"/>
        <v>0</v>
      </c>
      <c r="AB114" s="67"/>
    </row>
    <row r="115" spans="1:28" ht="15">
      <c r="A115" s="66">
        <f t="shared" si="7"/>
        <v>0</v>
      </c>
      <c r="B115" s="66">
        <f t="shared" si="8"/>
        <v>0</v>
      </c>
      <c r="C115" s="66">
        <f t="shared" si="9"/>
        <v>0</v>
      </c>
      <c r="D115" s="66">
        <f t="shared" si="10"/>
        <v>0</v>
      </c>
      <c r="E115" s="66">
        <f t="shared" si="11"/>
        <v>0</v>
      </c>
      <c r="F115" s="141">
        <f t="shared" si="12"/>
        <v>0</v>
      </c>
      <c r="G115" s="141">
        <f t="shared" si="13"/>
        <v>0</v>
      </c>
      <c r="H115" s="66">
        <f t="shared" si="14"/>
        <v>0</v>
      </c>
      <c r="I115" s="66">
        <f t="shared" si="15"/>
        <v>110</v>
      </c>
      <c r="J115" s="66">
        <f t="shared" si="16"/>
        <v>0</v>
      </c>
      <c r="K115" s="141">
        <f t="shared" si="17"/>
        <v>2018</v>
      </c>
      <c r="L115" s="66">
        <f t="shared" si="18"/>
        <v>106</v>
      </c>
      <c r="M115" s="66">
        <f t="shared" si="19"/>
        <v>106</v>
      </c>
      <c r="N115" s="147">
        <f t="shared" si="20"/>
        <v>110</v>
      </c>
      <c r="O115" s="143">
        <f t="shared" si="21"/>
        <v>0</v>
      </c>
      <c r="P115" s="144" t="s">
        <v>229</v>
      </c>
      <c r="Q115" s="37">
        <v>115</v>
      </c>
      <c r="R115" s="145"/>
      <c r="S115" s="39">
        <v>5</v>
      </c>
      <c r="T115" s="39">
        <v>5</v>
      </c>
      <c r="U115" s="146">
        <f t="shared" si="0"/>
        <v>0</v>
      </c>
      <c r="V115" s="146">
        <f t="shared" si="1"/>
        <v>5</v>
      </c>
      <c r="W115" s="146">
        <f t="shared" si="2"/>
        <v>0</v>
      </c>
      <c r="X115" s="146">
        <f t="shared" si="3"/>
        <v>0</v>
      </c>
      <c r="Y115" s="129">
        <f t="shared" si="4"/>
        <v>0</v>
      </c>
      <c r="Z115" s="129">
        <f t="shared" si="5"/>
        <v>0</v>
      </c>
      <c r="AA115" s="129">
        <f t="shared" si="6"/>
        <v>0</v>
      </c>
      <c r="AB115" s="67"/>
    </row>
    <row r="116" spans="1:28" ht="15">
      <c r="A116" s="66">
        <f t="shared" si="7"/>
        <v>0</v>
      </c>
      <c r="B116" s="66">
        <f t="shared" si="8"/>
        <v>0</v>
      </c>
      <c r="C116" s="66">
        <f t="shared" si="9"/>
        <v>0</v>
      </c>
      <c r="D116" s="66">
        <f t="shared" si="10"/>
        <v>0</v>
      </c>
      <c r="E116" s="66">
        <f t="shared" si="11"/>
        <v>0</v>
      </c>
      <c r="F116" s="141">
        <f t="shared" si="12"/>
        <v>0</v>
      </c>
      <c r="G116" s="141">
        <f t="shared" si="13"/>
        <v>0</v>
      </c>
      <c r="H116" s="66">
        <f t="shared" si="14"/>
        <v>0</v>
      </c>
      <c r="I116" s="66">
        <f t="shared" si="15"/>
        <v>110</v>
      </c>
      <c r="J116" s="66">
        <f t="shared" si="16"/>
        <v>0</v>
      </c>
      <c r="K116" s="141">
        <f t="shared" si="17"/>
        <v>2018</v>
      </c>
      <c r="L116" s="66">
        <f t="shared" si="18"/>
        <v>106</v>
      </c>
      <c r="M116" s="66">
        <f t="shared" si="19"/>
        <v>106</v>
      </c>
      <c r="N116" s="147">
        <f t="shared" si="20"/>
        <v>110</v>
      </c>
      <c r="O116" s="143">
        <f t="shared" si="21"/>
        <v>0</v>
      </c>
      <c r="P116" s="144" t="s">
        <v>229</v>
      </c>
      <c r="Q116" s="37">
        <v>116</v>
      </c>
      <c r="R116" s="145"/>
      <c r="S116" s="39">
        <v>5</v>
      </c>
      <c r="T116" s="39">
        <v>6</v>
      </c>
      <c r="U116" s="146">
        <f t="shared" si="0"/>
        <v>1</v>
      </c>
      <c r="V116" s="146">
        <f t="shared" si="1"/>
        <v>5.5</v>
      </c>
      <c r="W116" s="146">
        <f t="shared" si="2"/>
        <v>0.09090909090909091</v>
      </c>
      <c r="X116" s="146">
        <f t="shared" si="3"/>
        <v>0.5</v>
      </c>
      <c r="Y116" s="129">
        <f t="shared" si="4"/>
        <v>0.7071067811865476</v>
      </c>
      <c r="Z116" s="129">
        <f t="shared" si="5"/>
        <v>0.128564869306645</v>
      </c>
      <c r="AA116" s="129">
        <f t="shared" si="6"/>
        <v>0.09090909090909091</v>
      </c>
      <c r="AB116" s="67"/>
    </row>
    <row r="117" spans="1:28" ht="15">
      <c r="A117" s="66">
        <f t="shared" si="7"/>
        <v>0</v>
      </c>
      <c r="B117" s="66">
        <f t="shared" si="8"/>
        <v>0</v>
      </c>
      <c r="C117" s="66">
        <f t="shared" si="9"/>
        <v>0</v>
      </c>
      <c r="D117" s="66">
        <f t="shared" si="10"/>
        <v>0</v>
      </c>
      <c r="E117" s="66">
        <f t="shared" si="11"/>
        <v>0</v>
      </c>
      <c r="F117" s="141">
        <f t="shared" si="12"/>
        <v>0</v>
      </c>
      <c r="G117" s="141">
        <f t="shared" si="13"/>
        <v>0</v>
      </c>
      <c r="H117" s="66">
        <f t="shared" si="14"/>
        <v>0</v>
      </c>
      <c r="I117" s="66">
        <f t="shared" si="15"/>
        <v>110</v>
      </c>
      <c r="J117" s="66">
        <f t="shared" si="16"/>
        <v>0</v>
      </c>
      <c r="K117" s="141">
        <f t="shared" si="17"/>
        <v>2018</v>
      </c>
      <c r="L117" s="66">
        <f t="shared" si="18"/>
        <v>106</v>
      </c>
      <c r="M117" s="66">
        <f t="shared" si="19"/>
        <v>106</v>
      </c>
      <c r="N117" s="147">
        <f t="shared" si="20"/>
        <v>110</v>
      </c>
      <c r="O117" s="143">
        <f t="shared" si="21"/>
        <v>0</v>
      </c>
      <c r="P117" s="144" t="s">
        <v>229</v>
      </c>
      <c r="Q117" s="37">
        <v>117</v>
      </c>
      <c r="R117" s="145"/>
      <c r="S117" s="39">
        <v>5</v>
      </c>
      <c r="T117" s="39">
        <v>6</v>
      </c>
      <c r="U117" s="146">
        <f t="shared" si="0"/>
        <v>1</v>
      </c>
      <c r="V117" s="146">
        <f t="shared" si="1"/>
        <v>5.5</v>
      </c>
      <c r="W117" s="146">
        <f t="shared" si="2"/>
        <v>0.09090909090909091</v>
      </c>
      <c r="X117" s="146">
        <f t="shared" si="3"/>
        <v>0.5</v>
      </c>
      <c r="Y117" s="129">
        <f t="shared" si="4"/>
        <v>0.7071067811865476</v>
      </c>
      <c r="Z117" s="129">
        <f t="shared" si="5"/>
        <v>0.128564869306645</v>
      </c>
      <c r="AA117" s="129">
        <f t="shared" si="6"/>
        <v>0.09090909090909091</v>
      </c>
      <c r="AB117" s="67"/>
    </row>
    <row r="118" spans="1:28" ht="15">
      <c r="A118" s="66">
        <f t="shared" si="7"/>
        <v>0</v>
      </c>
      <c r="B118" s="66">
        <f t="shared" si="8"/>
        <v>0</v>
      </c>
      <c r="C118" s="66">
        <f t="shared" si="9"/>
        <v>0</v>
      </c>
      <c r="D118" s="66">
        <f t="shared" si="10"/>
        <v>0</v>
      </c>
      <c r="E118" s="66">
        <f t="shared" si="11"/>
        <v>0</v>
      </c>
      <c r="F118" s="141">
        <f t="shared" si="12"/>
        <v>0</v>
      </c>
      <c r="G118" s="141">
        <f t="shared" si="13"/>
        <v>0</v>
      </c>
      <c r="H118" s="66">
        <f t="shared" si="14"/>
        <v>0</v>
      </c>
      <c r="I118" s="66">
        <f t="shared" si="15"/>
        <v>110</v>
      </c>
      <c r="J118" s="66">
        <f t="shared" si="16"/>
        <v>0</v>
      </c>
      <c r="K118" s="141">
        <f t="shared" si="17"/>
        <v>2018</v>
      </c>
      <c r="L118" s="66">
        <f t="shared" si="18"/>
        <v>106</v>
      </c>
      <c r="M118" s="66">
        <f t="shared" si="19"/>
        <v>106</v>
      </c>
      <c r="N118" s="147">
        <f t="shared" si="20"/>
        <v>110</v>
      </c>
      <c r="O118" s="143">
        <f t="shared" si="21"/>
        <v>0</v>
      </c>
      <c r="P118" s="144" t="s">
        <v>229</v>
      </c>
      <c r="Q118" s="37">
        <v>118</v>
      </c>
      <c r="R118" s="145"/>
      <c r="S118" s="39">
        <v>6</v>
      </c>
      <c r="T118" s="39">
        <v>6</v>
      </c>
      <c r="U118" s="146">
        <f t="shared" si="0"/>
        <v>0</v>
      </c>
      <c r="V118" s="146">
        <f t="shared" si="1"/>
        <v>6</v>
      </c>
      <c r="W118" s="146">
        <f t="shared" si="2"/>
        <v>0</v>
      </c>
      <c r="X118" s="146">
        <f t="shared" si="3"/>
        <v>0</v>
      </c>
      <c r="Y118" s="129">
        <f t="shared" si="4"/>
        <v>0</v>
      </c>
      <c r="Z118" s="129">
        <f t="shared" si="5"/>
        <v>0</v>
      </c>
      <c r="AA118" s="129">
        <f t="shared" si="6"/>
        <v>0</v>
      </c>
      <c r="AB118" s="67"/>
    </row>
    <row r="119" spans="1:28" ht="15">
      <c r="A119" s="66">
        <f t="shared" si="7"/>
        <v>0</v>
      </c>
      <c r="B119" s="66">
        <f t="shared" si="8"/>
        <v>0</v>
      </c>
      <c r="C119" s="66">
        <f t="shared" si="9"/>
        <v>0</v>
      </c>
      <c r="D119" s="66">
        <f t="shared" si="10"/>
        <v>0</v>
      </c>
      <c r="E119" s="66">
        <f t="shared" si="11"/>
        <v>0</v>
      </c>
      <c r="F119" s="141">
        <f t="shared" si="12"/>
        <v>0</v>
      </c>
      <c r="G119" s="141">
        <f t="shared" si="13"/>
        <v>0</v>
      </c>
      <c r="H119" s="66">
        <f t="shared" si="14"/>
        <v>0</v>
      </c>
      <c r="I119" s="66">
        <f t="shared" si="15"/>
        <v>110</v>
      </c>
      <c r="J119" s="66">
        <f t="shared" si="16"/>
        <v>0</v>
      </c>
      <c r="K119" s="141">
        <f t="shared" si="17"/>
        <v>2018</v>
      </c>
      <c r="L119" s="66">
        <f t="shared" si="18"/>
        <v>106</v>
      </c>
      <c r="M119" s="66">
        <f t="shared" si="19"/>
        <v>106</v>
      </c>
      <c r="N119" s="147">
        <f t="shared" si="20"/>
        <v>110</v>
      </c>
      <c r="O119" s="143">
        <f t="shared" si="21"/>
        <v>0</v>
      </c>
      <c r="P119" s="144" t="s">
        <v>229</v>
      </c>
      <c r="Q119" s="37">
        <v>119</v>
      </c>
      <c r="R119" s="145"/>
      <c r="S119" s="39">
        <v>5</v>
      </c>
      <c r="T119" s="39">
        <v>6</v>
      </c>
      <c r="U119" s="146">
        <f t="shared" si="0"/>
        <v>1</v>
      </c>
      <c r="V119" s="146">
        <f t="shared" si="1"/>
        <v>5.5</v>
      </c>
      <c r="W119" s="146">
        <f t="shared" si="2"/>
        <v>0.09090909090909091</v>
      </c>
      <c r="X119" s="146">
        <f t="shared" si="3"/>
        <v>0.5</v>
      </c>
      <c r="Y119" s="129">
        <f t="shared" si="4"/>
        <v>0.7071067811865476</v>
      </c>
      <c r="Z119" s="129">
        <f t="shared" si="5"/>
        <v>0.128564869306645</v>
      </c>
      <c r="AA119" s="129">
        <f t="shared" si="6"/>
        <v>0.09090909090909091</v>
      </c>
      <c r="AB119" s="67"/>
    </row>
    <row r="120" spans="1:28" ht="15">
      <c r="A120" s="66">
        <f t="shared" si="7"/>
        <v>0</v>
      </c>
      <c r="B120" s="66">
        <f t="shared" si="8"/>
        <v>0</v>
      </c>
      <c r="C120" s="66">
        <f t="shared" si="9"/>
        <v>0</v>
      </c>
      <c r="D120" s="66">
        <f t="shared" si="10"/>
        <v>0</v>
      </c>
      <c r="E120" s="66">
        <f t="shared" si="11"/>
        <v>0</v>
      </c>
      <c r="F120" s="141">
        <f t="shared" si="12"/>
        <v>0</v>
      </c>
      <c r="G120" s="141">
        <f t="shared" si="13"/>
        <v>0</v>
      </c>
      <c r="H120" s="66">
        <f t="shared" si="14"/>
        <v>0</v>
      </c>
      <c r="I120" s="66">
        <f t="shared" si="15"/>
        <v>110</v>
      </c>
      <c r="J120" s="66">
        <f t="shared" si="16"/>
        <v>0</v>
      </c>
      <c r="K120" s="141">
        <f t="shared" si="17"/>
        <v>2018</v>
      </c>
      <c r="L120" s="66">
        <f t="shared" si="18"/>
        <v>106</v>
      </c>
      <c r="M120" s="66">
        <f t="shared" si="19"/>
        <v>106</v>
      </c>
      <c r="N120" s="147">
        <f t="shared" si="20"/>
        <v>110</v>
      </c>
      <c r="O120" s="143">
        <f t="shared" si="21"/>
        <v>0</v>
      </c>
      <c r="P120" s="144" t="s">
        <v>229</v>
      </c>
      <c r="Q120" s="37">
        <v>120</v>
      </c>
      <c r="R120" s="145"/>
      <c r="S120" s="39">
        <v>6</v>
      </c>
      <c r="T120" s="39">
        <v>6</v>
      </c>
      <c r="U120" s="146">
        <f t="shared" si="0"/>
        <v>0</v>
      </c>
      <c r="V120" s="146">
        <f t="shared" si="1"/>
        <v>6</v>
      </c>
      <c r="W120" s="146">
        <f t="shared" si="2"/>
        <v>0</v>
      </c>
      <c r="X120" s="146">
        <f t="shared" si="3"/>
        <v>0</v>
      </c>
      <c r="Y120" s="129">
        <f t="shared" si="4"/>
        <v>0</v>
      </c>
      <c r="Z120" s="129">
        <f t="shared" si="5"/>
        <v>0</v>
      </c>
      <c r="AA120" s="129">
        <f t="shared" si="6"/>
        <v>0</v>
      </c>
      <c r="AB120" s="67"/>
    </row>
    <row r="121" spans="1:28" ht="15">
      <c r="A121" s="66">
        <f t="shared" si="7"/>
        <v>0</v>
      </c>
      <c r="B121" s="66">
        <f t="shared" si="8"/>
        <v>0</v>
      </c>
      <c r="C121" s="66">
        <f t="shared" si="9"/>
        <v>0</v>
      </c>
      <c r="D121" s="66">
        <f t="shared" si="10"/>
        <v>0</v>
      </c>
      <c r="E121" s="66">
        <f t="shared" si="11"/>
        <v>0</v>
      </c>
      <c r="F121" s="141">
        <f t="shared" si="12"/>
        <v>0</v>
      </c>
      <c r="G121" s="141">
        <f t="shared" si="13"/>
        <v>0</v>
      </c>
      <c r="H121" s="66">
        <f t="shared" si="14"/>
        <v>0</v>
      </c>
      <c r="I121" s="66">
        <f t="shared" si="15"/>
        <v>110</v>
      </c>
      <c r="J121" s="66">
        <f t="shared" si="16"/>
        <v>0</v>
      </c>
      <c r="K121" s="141">
        <f t="shared" si="17"/>
        <v>2018</v>
      </c>
      <c r="L121" s="66">
        <f t="shared" si="18"/>
        <v>106</v>
      </c>
      <c r="M121" s="66">
        <f t="shared" si="19"/>
        <v>106</v>
      </c>
      <c r="N121" s="147">
        <f t="shared" si="20"/>
        <v>110</v>
      </c>
      <c r="O121" s="143">
        <f t="shared" si="21"/>
        <v>0</v>
      </c>
      <c r="P121" s="144" t="s">
        <v>229</v>
      </c>
      <c r="Q121" s="37">
        <v>121</v>
      </c>
      <c r="R121" s="145"/>
      <c r="S121" s="39">
        <v>5</v>
      </c>
      <c r="T121" s="39">
        <v>5</v>
      </c>
      <c r="U121" s="146">
        <f t="shared" si="0"/>
        <v>0</v>
      </c>
      <c r="V121" s="146">
        <f t="shared" si="1"/>
        <v>5</v>
      </c>
      <c r="W121" s="146">
        <f t="shared" si="2"/>
        <v>0</v>
      </c>
      <c r="X121" s="146">
        <f t="shared" si="3"/>
        <v>0</v>
      </c>
      <c r="Y121" s="129">
        <f t="shared" si="4"/>
        <v>0</v>
      </c>
      <c r="Z121" s="129">
        <f t="shared" si="5"/>
        <v>0</v>
      </c>
      <c r="AA121" s="129">
        <f t="shared" si="6"/>
        <v>0</v>
      </c>
      <c r="AB121" s="67"/>
    </row>
    <row r="122" spans="1:28" ht="15">
      <c r="A122" s="66">
        <f t="shared" si="7"/>
        <v>0</v>
      </c>
      <c r="B122" s="66">
        <f t="shared" si="8"/>
        <v>0</v>
      </c>
      <c r="C122" s="66">
        <f t="shared" si="9"/>
        <v>0</v>
      </c>
      <c r="D122" s="66">
        <f t="shared" si="10"/>
        <v>0</v>
      </c>
      <c r="E122" s="66">
        <f t="shared" si="11"/>
        <v>0</v>
      </c>
      <c r="F122" s="141">
        <f t="shared" si="12"/>
        <v>0</v>
      </c>
      <c r="G122" s="141">
        <f t="shared" si="13"/>
        <v>0</v>
      </c>
      <c r="H122" s="66">
        <f t="shared" si="14"/>
        <v>0</v>
      </c>
      <c r="I122" s="66">
        <f t="shared" si="15"/>
        <v>110</v>
      </c>
      <c r="J122" s="66">
        <f t="shared" si="16"/>
        <v>0</v>
      </c>
      <c r="K122" s="141">
        <f t="shared" si="17"/>
        <v>2018</v>
      </c>
      <c r="L122" s="66">
        <f t="shared" si="18"/>
        <v>106</v>
      </c>
      <c r="M122" s="66">
        <f t="shared" si="19"/>
        <v>106</v>
      </c>
      <c r="N122" s="147">
        <f t="shared" si="20"/>
        <v>110</v>
      </c>
      <c r="O122" s="143">
        <f t="shared" si="21"/>
        <v>0</v>
      </c>
      <c r="P122" s="144" t="s">
        <v>229</v>
      </c>
      <c r="Q122" s="37">
        <v>122</v>
      </c>
      <c r="R122" s="145"/>
      <c r="S122" s="39">
        <v>5</v>
      </c>
      <c r="T122" s="39">
        <v>6</v>
      </c>
      <c r="U122" s="146">
        <f t="shared" si="0"/>
        <v>1</v>
      </c>
      <c r="V122" s="146">
        <f t="shared" si="1"/>
        <v>5.5</v>
      </c>
      <c r="W122" s="146">
        <f t="shared" si="2"/>
        <v>0.09090909090909091</v>
      </c>
      <c r="X122" s="146">
        <f t="shared" si="3"/>
        <v>0.5</v>
      </c>
      <c r="Y122" s="129">
        <f t="shared" si="4"/>
        <v>0.7071067811865476</v>
      </c>
      <c r="Z122" s="129">
        <f t="shared" si="5"/>
        <v>0.128564869306645</v>
      </c>
      <c r="AA122" s="129">
        <f t="shared" si="6"/>
        <v>0.09090909090909091</v>
      </c>
      <c r="AB122" s="67"/>
    </row>
    <row r="123" spans="1:28" ht="15.75">
      <c r="A123" s="66">
        <f t="shared" si="7"/>
        <v>0</v>
      </c>
      <c r="B123" s="66">
        <f t="shared" si="8"/>
        <v>0</v>
      </c>
      <c r="C123" s="66">
        <f t="shared" si="9"/>
        <v>0</v>
      </c>
      <c r="D123" s="66">
        <f t="shared" si="10"/>
        <v>0</v>
      </c>
      <c r="E123" s="66">
        <f t="shared" si="11"/>
        <v>0</v>
      </c>
      <c r="F123" s="141">
        <f t="shared" si="12"/>
        <v>0</v>
      </c>
      <c r="G123" s="141">
        <f t="shared" si="13"/>
        <v>0</v>
      </c>
      <c r="H123" s="66">
        <f t="shared" si="14"/>
        <v>0</v>
      </c>
      <c r="I123" s="66">
        <f t="shared" si="15"/>
        <v>110</v>
      </c>
      <c r="J123" s="66">
        <f t="shared" si="16"/>
        <v>0</v>
      </c>
      <c r="K123" s="141">
        <f t="shared" si="17"/>
        <v>2018</v>
      </c>
      <c r="L123" s="66">
        <f t="shared" si="18"/>
        <v>106</v>
      </c>
      <c r="M123" s="66">
        <f t="shared" si="19"/>
        <v>106</v>
      </c>
      <c r="N123" s="147">
        <f t="shared" si="20"/>
        <v>110</v>
      </c>
      <c r="O123" s="143">
        <f t="shared" si="21"/>
        <v>0</v>
      </c>
      <c r="P123" s="144" t="s">
        <v>229</v>
      </c>
      <c r="Q123" s="46">
        <v>123</v>
      </c>
      <c r="R123" s="145"/>
      <c r="S123" s="34">
        <v>7</v>
      </c>
      <c r="T123" s="34">
        <v>7</v>
      </c>
      <c r="U123" s="146">
        <f t="shared" si="0"/>
        <v>0</v>
      </c>
      <c r="V123" s="146">
        <f t="shared" si="1"/>
        <v>7</v>
      </c>
      <c r="W123" s="146">
        <f t="shared" si="2"/>
        <v>0</v>
      </c>
      <c r="X123" s="146">
        <f t="shared" si="3"/>
        <v>0</v>
      </c>
      <c r="Y123" s="129">
        <f t="shared" si="4"/>
        <v>0</v>
      </c>
      <c r="Z123" s="129">
        <f t="shared" si="5"/>
        <v>0</v>
      </c>
      <c r="AA123" s="129">
        <f t="shared" si="6"/>
        <v>0</v>
      </c>
      <c r="AB123" s="67"/>
    </row>
    <row r="124" spans="14:28" ht="7.5">
      <c r="N124" s="148"/>
      <c r="O124" s="149" t="s">
        <v>21</v>
      </c>
      <c r="P124" s="149"/>
      <c r="Q124" s="149"/>
      <c r="R124" s="149"/>
      <c r="S124" s="149" t="s">
        <v>230</v>
      </c>
      <c r="T124" s="149"/>
      <c r="U124" s="149"/>
      <c r="V124" s="148" t="s">
        <v>21</v>
      </c>
      <c r="W124" s="148" t="s">
        <v>21</v>
      </c>
      <c r="X124" s="148" t="s">
        <v>21</v>
      </c>
      <c r="Y124" s="149" t="s">
        <v>21</v>
      </c>
      <c r="Z124" s="149"/>
      <c r="AA124" s="149"/>
      <c r="AB124" s="67"/>
    </row>
    <row r="125" spans="15:27" ht="7.5">
      <c r="O125" s="81" t="s">
        <v>231</v>
      </c>
      <c r="P125" s="81"/>
      <c r="Q125" s="81"/>
      <c r="R125" s="81"/>
      <c r="S125" s="81">
        <f>MAX(S18:S123)</f>
        <v>8</v>
      </c>
      <c r="T125" s="81">
        <f>MAX(T18:T123)</f>
        <v>8</v>
      </c>
      <c r="U125" s="81">
        <f>MAX(U18:U123)</f>
        <v>2</v>
      </c>
      <c r="V125" s="81"/>
      <c r="W125" s="81">
        <f>MAX(W18:W123)</f>
        <v>0.25</v>
      </c>
      <c r="X125" s="81">
        <f>MAX(X18:X123)</f>
        <v>2</v>
      </c>
      <c r="Y125" s="81"/>
      <c r="Z125" s="81"/>
      <c r="AA125" s="81"/>
    </row>
    <row r="126" spans="15:27" ht="7.5">
      <c r="O126" s="81" t="s">
        <v>232</v>
      </c>
      <c r="P126" s="81"/>
      <c r="Q126" s="81"/>
      <c r="R126" s="81"/>
      <c r="S126" s="81">
        <f>MIN(S18:S123)</f>
        <v>4</v>
      </c>
      <c r="T126" s="81">
        <f>MIN(T18:T123)</f>
        <v>3</v>
      </c>
      <c r="U126" s="81">
        <f>MIN(U18:U123)</f>
        <v>0</v>
      </c>
      <c r="V126" s="81"/>
      <c r="W126" s="81">
        <f>MIN(W18:W123)</f>
        <v>0</v>
      </c>
      <c r="X126" s="81">
        <f>MIN(X18:X123)</f>
        <v>0</v>
      </c>
      <c r="Y126" s="81"/>
      <c r="Z126" s="81"/>
      <c r="AA126" s="81"/>
    </row>
    <row r="127" spans="15:27" ht="7.5">
      <c r="O127" s="81" t="s">
        <v>223</v>
      </c>
      <c r="P127" s="81"/>
      <c r="Q127" s="81"/>
      <c r="R127" s="81"/>
      <c r="S127" s="81">
        <f>ROUND(AVERAGE(S18:S123),2)</f>
        <v>5.42</v>
      </c>
      <c r="T127" s="81">
        <f>ROUND(AVERAGE(T18:T123),2)</f>
        <v>5.27</v>
      </c>
      <c r="U127" s="81">
        <f>ROUND(AVERAGE(U18:U123),2)</f>
        <v>0.57</v>
      </c>
      <c r="V127" s="81">
        <f>AVERAGE(V18:V123)</f>
        <v>5.349056603773585</v>
      </c>
      <c r="W127" s="81">
        <f>AVERAGE(W18:W123)</f>
        <v>0.05349173886909736</v>
      </c>
      <c r="X127" s="81">
        <f>AVERAGE(X18:X123)</f>
        <v>0.3490566037735849</v>
      </c>
      <c r="Y127" s="81">
        <f>AVERAGE(Y18:Y123)</f>
        <v>0.40024912142634766</v>
      </c>
      <c r="Z127" s="81">
        <f>AVERAGE(Z18:Z123)</f>
        <v>0.07564874258359754</v>
      </c>
      <c r="AA127" s="81">
        <f>AVERAGE(AA18:AA123)</f>
        <v>0.05349173886909736</v>
      </c>
    </row>
    <row r="128" spans="15:27" ht="7.5">
      <c r="O128" s="81" t="s">
        <v>233</v>
      </c>
      <c r="P128" s="81"/>
      <c r="Q128" s="81"/>
      <c r="R128" s="81"/>
      <c r="S128" s="81"/>
      <c r="T128" s="81"/>
      <c r="V128" s="150" t="s">
        <v>21</v>
      </c>
      <c r="W128" s="151">
        <f>W127</f>
        <v>0.05349173886909735</v>
      </c>
      <c r="X128" s="81"/>
      <c r="Y128" s="81"/>
      <c r="Z128" s="81"/>
      <c r="AA128" s="81"/>
    </row>
    <row r="129" spans="15:27" ht="7.5">
      <c r="O129" s="81" t="s">
        <v>212</v>
      </c>
      <c r="P129" s="81"/>
      <c r="Q129" s="81"/>
      <c r="R129" s="81"/>
      <c r="S129" s="81"/>
      <c r="T129" s="81"/>
      <c r="U129" s="81"/>
      <c r="V129" s="81"/>
      <c r="W129" s="81" t="s">
        <v>21</v>
      </c>
      <c r="X129" s="138">
        <f>AVERAGE(X18:X123)</f>
        <v>0.3490566037735849</v>
      </c>
      <c r="Y129" s="81"/>
      <c r="Z129" s="81"/>
      <c r="AA129" s="81"/>
    </row>
    <row r="130" spans="15:27" ht="7.5">
      <c r="O130" s="81" t="s">
        <v>234</v>
      </c>
      <c r="P130" s="81"/>
      <c r="Q130" s="81"/>
      <c r="R130" s="81"/>
      <c r="S130" s="81"/>
      <c r="T130" s="81"/>
      <c r="U130" s="81"/>
      <c r="V130" s="81"/>
      <c r="X130" s="81" t="s">
        <v>21</v>
      </c>
      <c r="Y130" s="138">
        <f>SQRT(X129)</f>
        <v>0.590810124975516</v>
      </c>
      <c r="Z130" s="81"/>
      <c r="AA130" s="81"/>
    </row>
    <row r="131" spans="15:27" ht="7.5">
      <c r="O131" s="81" t="s">
        <v>235</v>
      </c>
      <c r="P131" s="81"/>
      <c r="Q131" s="81"/>
      <c r="R131" s="81"/>
      <c r="S131" s="81"/>
      <c r="T131" s="81"/>
      <c r="U131" s="81"/>
      <c r="V131" s="81"/>
      <c r="W131" s="81"/>
      <c r="X131" s="81"/>
      <c r="Y131" s="81" t="s">
        <v>21</v>
      </c>
      <c r="Z131" s="152">
        <f>Y130/V127</f>
        <v>0.11045127556861498</v>
      </c>
      <c r="AA131" s="81"/>
    </row>
    <row r="132" spans="15:27" ht="7.5">
      <c r="O132" s="81" t="s">
        <v>236</v>
      </c>
      <c r="P132" s="81"/>
      <c r="Q132" s="81"/>
      <c r="R132" s="81"/>
      <c r="S132" s="81"/>
      <c r="T132" s="81"/>
      <c r="U132" s="81"/>
      <c r="V132" s="81"/>
      <c r="W132" s="81"/>
      <c r="X132" s="81"/>
      <c r="Y132" s="81"/>
      <c r="Z132" s="81" t="s">
        <v>21</v>
      </c>
      <c r="AA132" s="152">
        <f>Z131/SQRT(2)</f>
        <v>0.07810084594527168</v>
      </c>
    </row>
  </sheetData>
  <sheetProtection selectLockedCells="1" selectUnlockedCells="1"/>
  <mergeCells count="6">
    <mergeCell ref="Q14:R14"/>
    <mergeCell ref="S14:T14"/>
    <mergeCell ref="O17:R17"/>
    <mergeCell ref="O124:R124"/>
    <mergeCell ref="S124:U124"/>
    <mergeCell ref="Y124:AA124"/>
  </mergeCells>
  <printOptions/>
  <pageMargins left="0.75" right="0.75" top="1" bottom="1" header="0.5118110236220472" footer="0.5118110236220472"/>
  <pageSetup horizontalDpi="300" verticalDpi="300" orientation="portrait"/>
  <drawing r:id="rId1"/>
</worksheet>
</file>

<file path=xl/worksheets/sheet3.xml><?xml version="1.0" encoding="utf-8"?>
<worksheet xmlns="http://schemas.openxmlformats.org/spreadsheetml/2006/main" xmlns:r="http://schemas.openxmlformats.org/officeDocument/2006/relationships">
  <dimension ref="A1:AF148"/>
  <sheetViews>
    <sheetView workbookViewId="0" topLeftCell="N1">
      <selection activeCell="AG34" sqref="AG34"/>
    </sheetView>
  </sheetViews>
  <sheetFormatPr defaultColWidth="9.33203125" defaultRowHeight="11.25"/>
  <cols>
    <col min="1" max="3" width="10.66015625" style="66" hidden="1" customWidth="1"/>
    <col min="4" max="4" width="12.33203125" style="66" hidden="1" customWidth="1"/>
    <col min="5" max="5" width="12.83203125" style="66" hidden="1" customWidth="1"/>
    <col min="6" max="9" width="10.66015625" style="66" hidden="1" customWidth="1"/>
    <col min="10" max="10" width="9" style="66" hidden="1" customWidth="1"/>
    <col min="11" max="11" width="7.66015625" style="66" hidden="1" customWidth="1"/>
    <col min="12" max="12" width="10.66015625" style="66" hidden="1" customWidth="1"/>
    <col min="13" max="13" width="12.66015625" style="66" hidden="1" customWidth="1"/>
    <col min="14" max="14" width="13" style="66" customWidth="1"/>
    <col min="15" max="15" width="14.33203125" style="66" customWidth="1"/>
    <col min="16" max="16" width="2.33203125" style="66" customWidth="1"/>
    <col min="17" max="17" width="6.16015625" style="66" customWidth="1"/>
    <col min="18" max="18" width="6.16015625" style="66" hidden="1" customWidth="1"/>
    <col min="19" max="19" width="8.16015625" style="66" customWidth="1"/>
    <col min="20" max="20" width="8.5" style="66" customWidth="1"/>
    <col min="21" max="21" width="14.83203125" style="66" customWidth="1"/>
    <col min="22" max="22" width="7.5" style="66" customWidth="1"/>
    <col min="23" max="23" width="12.66015625" style="66" customWidth="1"/>
    <col min="24" max="24" width="9.16015625" style="66" customWidth="1"/>
    <col min="25" max="25" width="8.16015625" style="66" customWidth="1"/>
    <col min="26" max="26" width="11" style="66" customWidth="1"/>
    <col min="27" max="27" width="9.33203125" style="66" customWidth="1"/>
    <col min="28" max="16384" width="10.33203125" style="66" customWidth="1"/>
  </cols>
  <sheetData>
    <row r="1" ht="9.75">
      <c r="AB1" s="67"/>
    </row>
    <row r="2" ht="9.75">
      <c r="AB2" s="67"/>
    </row>
    <row r="3" ht="9.75">
      <c r="AB3" s="67"/>
    </row>
    <row r="4" s="67" customFormat="1" ht="9.75"/>
    <row r="5" spans="14:28" ht="9.75">
      <c r="N5" s="68" t="s">
        <v>166</v>
      </c>
      <c r="O5" s="69">
        <v>2018</v>
      </c>
      <c r="P5" s="70"/>
      <c r="Q5" s="70"/>
      <c r="R5" s="70"/>
      <c r="S5" s="71"/>
      <c r="T5" s="72" t="s">
        <v>167</v>
      </c>
      <c r="U5" s="73" t="s">
        <v>3</v>
      </c>
      <c r="V5" s="67"/>
      <c r="W5" s="74" t="s">
        <v>168</v>
      </c>
      <c r="X5" s="75">
        <v>122</v>
      </c>
      <c r="Y5" s="76"/>
      <c r="Z5" s="77" t="s">
        <v>169</v>
      </c>
      <c r="AA5" s="78">
        <f>(COUNTIF(U18:U139,"0")/X6)</f>
        <v>0.5819672131147541</v>
      </c>
      <c r="AB5" s="67"/>
    </row>
    <row r="6" spans="14:28" ht="9.75">
      <c r="N6" s="79" t="s">
        <v>170</v>
      </c>
      <c r="O6" s="80"/>
      <c r="P6" s="81"/>
      <c r="Q6" s="81"/>
      <c r="R6" s="81"/>
      <c r="S6" s="82"/>
      <c r="T6" s="83" t="s">
        <v>171</v>
      </c>
      <c r="U6" s="84">
        <v>110</v>
      </c>
      <c r="V6" s="67"/>
      <c r="W6" s="85" t="s">
        <v>172</v>
      </c>
      <c r="X6" s="86">
        <f>COUNTA(S18:S139)</f>
        <v>122</v>
      </c>
      <c r="Y6" s="86"/>
      <c r="Z6" s="87" t="s">
        <v>173</v>
      </c>
      <c r="AA6" s="88">
        <f>W143</f>
        <v>0.042344358737801346</v>
      </c>
      <c r="AB6" s="67"/>
    </row>
    <row r="7" spans="14:28" ht="9.75">
      <c r="N7" s="89" t="s">
        <v>174</v>
      </c>
      <c r="O7" s="90"/>
      <c r="P7" s="91"/>
      <c r="Q7" s="91"/>
      <c r="R7" s="91"/>
      <c r="S7" s="92"/>
      <c r="T7" s="83" t="s">
        <v>175</v>
      </c>
      <c r="U7" s="93" t="s">
        <v>21</v>
      </c>
      <c r="V7" s="67"/>
      <c r="W7" s="85" t="s">
        <v>176</v>
      </c>
      <c r="X7" s="94">
        <f>X6/X5</f>
        <v>1</v>
      </c>
      <c r="Y7" s="94"/>
      <c r="Z7" s="87" t="s">
        <v>177</v>
      </c>
      <c r="AA7" s="95">
        <f>Y146</f>
        <v>0.5200882648923051</v>
      </c>
      <c r="AB7" s="67"/>
    </row>
    <row r="8" spans="14:28" ht="9.75">
      <c r="N8" s="96" t="s">
        <v>178</v>
      </c>
      <c r="O8" s="97"/>
      <c r="P8" s="98"/>
      <c r="Q8" s="98"/>
      <c r="R8" s="98"/>
      <c r="S8" s="99"/>
      <c r="T8" s="100"/>
      <c r="U8" s="101">
        <f>VLOOKUP(U6,'[3]SPECIES_CODES'!A2:B58,2,FALSE)</f>
        <v>0</v>
      </c>
      <c r="V8" s="67"/>
      <c r="W8" s="85" t="s">
        <v>179</v>
      </c>
      <c r="X8" s="102">
        <f>COUNTIF(U18:U139,"0")</f>
        <v>71</v>
      </c>
      <c r="Y8" s="102"/>
      <c r="Z8" s="87" t="s">
        <v>180</v>
      </c>
      <c r="AA8" s="103">
        <f>Z143</f>
        <v>0.059883966416990404</v>
      </c>
      <c r="AB8" s="67"/>
    </row>
    <row r="9" spans="14:28" ht="7.5">
      <c r="N9" s="67"/>
      <c r="O9" s="67"/>
      <c r="P9" s="67"/>
      <c r="Q9" s="67"/>
      <c r="R9" s="67"/>
      <c r="S9" s="67"/>
      <c r="T9" s="67"/>
      <c r="U9" s="67"/>
      <c r="V9" s="67"/>
      <c r="W9" s="104" t="s">
        <v>21</v>
      </c>
      <c r="X9" s="105" t="s">
        <v>21</v>
      </c>
      <c r="Y9" s="105"/>
      <c r="Z9" s="106" t="s">
        <v>181</v>
      </c>
      <c r="AA9" s="107">
        <f>AA143</f>
        <v>0.042344358737801346</v>
      </c>
      <c r="AB9" s="67"/>
    </row>
    <row r="10" spans="14:28" ht="7.5">
      <c r="N10" s="108" t="s">
        <v>182</v>
      </c>
      <c r="O10" s="109" t="s">
        <v>31</v>
      </c>
      <c r="P10" s="110"/>
      <c r="Q10" s="110"/>
      <c r="R10" s="110"/>
      <c r="S10" s="111"/>
      <c r="T10" s="72" t="s">
        <v>183</v>
      </c>
      <c r="U10" s="112" t="s">
        <v>33</v>
      </c>
      <c r="V10" s="67"/>
      <c r="W10" s="67"/>
      <c r="X10" s="67" t="s">
        <v>21</v>
      </c>
      <c r="Y10" s="67"/>
      <c r="Z10" s="67"/>
      <c r="AA10" s="67"/>
      <c r="AB10" s="67"/>
    </row>
    <row r="11" spans="14:28" ht="7.5">
      <c r="N11" s="113" t="s">
        <v>184</v>
      </c>
      <c r="O11" s="114"/>
      <c r="P11" s="115"/>
      <c r="Q11" s="115"/>
      <c r="R11" s="115"/>
      <c r="S11" s="116"/>
      <c r="T11" s="117" t="s">
        <v>185</v>
      </c>
      <c r="U11" s="118"/>
      <c r="V11" s="67"/>
      <c r="W11" s="119"/>
      <c r="X11" s="82"/>
      <c r="Y11" s="82"/>
      <c r="Z11" s="67"/>
      <c r="AA11" s="67"/>
      <c r="AB11" s="67"/>
    </row>
    <row r="12" spans="14:28" ht="7.5">
      <c r="N12" s="67"/>
      <c r="O12" s="67"/>
      <c r="P12" s="67"/>
      <c r="Q12" s="67"/>
      <c r="R12" s="67"/>
      <c r="S12" s="67"/>
      <c r="T12" s="67"/>
      <c r="U12" s="67"/>
      <c r="V12" s="67"/>
      <c r="W12" s="120" t="s">
        <v>186</v>
      </c>
      <c r="X12" s="121" t="s">
        <v>187</v>
      </c>
      <c r="Y12" s="122"/>
      <c r="Z12" s="123" t="s">
        <v>188</v>
      </c>
      <c r="AA12" s="67"/>
      <c r="AB12" s="67"/>
    </row>
    <row r="13" spans="14:28" ht="7.5">
      <c r="N13" s="67"/>
      <c r="O13" s="67"/>
      <c r="P13" s="67"/>
      <c r="Q13" s="67"/>
      <c r="R13" s="67"/>
      <c r="S13" s="67"/>
      <c r="T13" s="67"/>
      <c r="U13" s="67"/>
      <c r="V13" s="67"/>
      <c r="W13" s="124" t="s">
        <v>189</v>
      </c>
      <c r="X13" s="121" t="s">
        <v>190</v>
      </c>
      <c r="Y13" s="122"/>
      <c r="Z13" s="123" t="s">
        <v>191</v>
      </c>
      <c r="AA13" s="67"/>
      <c r="AB13" s="67"/>
    </row>
    <row r="14" spans="1:32" s="128" customFormat="1" ht="27" customHeight="1">
      <c r="A14" s="125" t="s">
        <v>192</v>
      </c>
      <c r="B14" s="125" t="s">
        <v>193</v>
      </c>
      <c r="C14" s="125" t="s">
        <v>194</v>
      </c>
      <c r="D14" s="125" t="s">
        <v>195</v>
      </c>
      <c r="E14" s="125" t="s">
        <v>196</v>
      </c>
      <c r="F14" s="125" t="s">
        <v>197</v>
      </c>
      <c r="G14" s="125" t="s">
        <v>198</v>
      </c>
      <c r="H14" s="125" t="s">
        <v>199</v>
      </c>
      <c r="I14" s="125" t="s">
        <v>200</v>
      </c>
      <c r="J14" s="125" t="s">
        <v>35</v>
      </c>
      <c r="K14" s="125" t="s">
        <v>201</v>
      </c>
      <c r="L14" s="125" t="s">
        <v>168</v>
      </c>
      <c r="M14" s="125" t="s">
        <v>172</v>
      </c>
      <c r="N14" s="126" t="s">
        <v>202</v>
      </c>
      <c r="O14" s="126" t="s">
        <v>203</v>
      </c>
      <c r="P14" s="126" t="s">
        <v>204</v>
      </c>
      <c r="Q14" s="126" t="s">
        <v>205</v>
      </c>
      <c r="R14" s="126"/>
      <c r="S14" s="126" t="s">
        <v>206</v>
      </c>
      <c r="T14" s="126"/>
      <c r="U14" s="126" t="s">
        <v>207</v>
      </c>
      <c r="V14" s="126" t="s">
        <v>208</v>
      </c>
      <c r="W14" s="126" t="s">
        <v>209</v>
      </c>
      <c r="X14" s="127" t="s">
        <v>210</v>
      </c>
      <c r="Y14" s="127" t="s">
        <v>211</v>
      </c>
      <c r="Z14" s="126" t="s">
        <v>212</v>
      </c>
      <c r="AA14" s="126" t="s">
        <v>213</v>
      </c>
      <c r="AB14" s="126" t="s">
        <v>214</v>
      </c>
      <c r="AC14" s="125" t="s">
        <v>215</v>
      </c>
      <c r="AD14" s="125" t="s">
        <v>216</v>
      </c>
      <c r="AE14" s="125" t="s">
        <v>217</v>
      </c>
      <c r="AF14" s="125" t="s">
        <v>218</v>
      </c>
    </row>
    <row r="15" spans="1:32" ht="7.5">
      <c r="A15" s="129">
        <f>X13</f>
        <v>0</v>
      </c>
      <c r="B15" s="129">
        <f>X12</f>
        <v>0</v>
      </c>
      <c r="C15" s="129">
        <f>IF(O10=U10,"WITHIN","BETWEEN")</f>
        <v>0</v>
      </c>
      <c r="D15" s="129">
        <f>O10</f>
        <v>0</v>
      </c>
      <c r="E15" s="129">
        <f>U10</f>
        <v>0</v>
      </c>
      <c r="F15" s="130">
        <f>O11</f>
        <v>0</v>
      </c>
      <c r="G15" s="130">
        <f>U11</f>
        <v>0</v>
      </c>
      <c r="H15" s="129">
        <f>O7</f>
        <v>0</v>
      </c>
      <c r="I15" s="131">
        <f>U6</f>
        <v>110</v>
      </c>
      <c r="J15" s="129">
        <f>U5</f>
        <v>0</v>
      </c>
      <c r="K15" s="130">
        <f>O5</f>
        <v>2018</v>
      </c>
      <c r="L15" s="129">
        <f>X5</f>
        <v>122</v>
      </c>
      <c r="M15" s="129">
        <f>X6</f>
        <v>122</v>
      </c>
      <c r="N15" s="132">
        <f>X7</f>
        <v>1</v>
      </c>
      <c r="O15" s="133">
        <f>X8</f>
        <v>71</v>
      </c>
      <c r="P15" s="134">
        <f>AA5</f>
        <v>0.5819672131147541</v>
      </c>
      <c r="Q15" s="135">
        <f>MIN(S18:S37)</f>
        <v>4</v>
      </c>
      <c r="R15" s="136">
        <f>MAX(S18:S37)</f>
        <v>7</v>
      </c>
      <c r="S15" s="135">
        <f>MIN(T18:T37)</f>
        <v>4</v>
      </c>
      <c r="T15" s="136">
        <f>MAX(T18:T37)</f>
        <v>6</v>
      </c>
      <c r="U15" s="133">
        <f>S143</f>
        <v>5.48</v>
      </c>
      <c r="V15" s="133">
        <f>T143</f>
        <v>5.24</v>
      </c>
      <c r="W15" s="133">
        <f>U143</f>
        <v>0.46</v>
      </c>
      <c r="X15" s="133">
        <f>V143</f>
        <v>5.360655737704918</v>
      </c>
      <c r="Y15" s="132">
        <f>AA6</f>
        <v>0.042344358737801346</v>
      </c>
      <c r="Z15" s="133">
        <f>X145</f>
        <v>0.27049180327868855</v>
      </c>
      <c r="AA15" s="133">
        <f>Y146</f>
        <v>0.5200882648923051</v>
      </c>
      <c r="AB15" s="133">
        <f>Y143</f>
        <v>0.3245736044790708</v>
      </c>
      <c r="AC15" s="137">
        <f>Z147</f>
        <v>0.0970195234202771</v>
      </c>
      <c r="AD15" s="137">
        <f>Z143</f>
        <v>0.059883966416990404</v>
      </c>
      <c r="AE15" s="137">
        <f>AA148</f>
        <v>0.068603162917965</v>
      </c>
      <c r="AF15" s="129">
        <f>AA143</f>
        <v>0.042344358737801346</v>
      </c>
    </row>
    <row r="16" spans="14:28" ht="7.5">
      <c r="N16" s="67"/>
      <c r="O16" s="67"/>
      <c r="P16" s="67"/>
      <c r="Q16" s="67"/>
      <c r="R16" s="67"/>
      <c r="S16" s="67"/>
      <c r="T16" s="67"/>
      <c r="U16" s="67"/>
      <c r="V16" s="67"/>
      <c r="W16" s="67"/>
      <c r="X16" s="92" t="s">
        <v>21</v>
      </c>
      <c r="Y16" s="92" t="s">
        <v>21</v>
      </c>
      <c r="Z16" s="67" t="s">
        <v>21</v>
      </c>
      <c r="AA16" s="67" t="s">
        <v>21</v>
      </c>
      <c r="AB16" s="67"/>
    </row>
    <row r="17" spans="14:28" s="138" customFormat="1" ht="15.75">
      <c r="N17" s="139" t="s">
        <v>200</v>
      </c>
      <c r="O17" s="140" t="s">
        <v>219</v>
      </c>
      <c r="P17" s="140"/>
      <c r="Q17" s="140"/>
      <c r="R17" s="140"/>
      <c r="S17" s="140" t="s">
        <v>220</v>
      </c>
      <c r="T17" s="140" t="s">
        <v>221</v>
      </c>
      <c r="U17" s="140" t="s">
        <v>222</v>
      </c>
      <c r="V17" s="140" t="s">
        <v>223</v>
      </c>
      <c r="W17" s="140" t="s">
        <v>224</v>
      </c>
      <c r="X17" s="140" t="s">
        <v>225</v>
      </c>
      <c r="Y17" s="140" t="s">
        <v>226</v>
      </c>
      <c r="Z17" s="140" t="s">
        <v>227</v>
      </c>
      <c r="AA17" s="140" t="s">
        <v>228</v>
      </c>
      <c r="AB17" s="82"/>
    </row>
    <row r="18" spans="1:28" ht="15">
      <c r="A18" s="66">
        <f>A15</f>
        <v>0</v>
      </c>
      <c r="B18" s="66">
        <f>B15</f>
        <v>0</v>
      </c>
      <c r="C18" s="66">
        <f>C15</f>
        <v>0</v>
      </c>
      <c r="D18" s="66">
        <f>D15</f>
        <v>0</v>
      </c>
      <c r="E18" s="66">
        <f>E15</f>
        <v>0</v>
      </c>
      <c r="F18" s="141">
        <f>F15</f>
        <v>0</v>
      </c>
      <c r="G18" s="141">
        <f>G15</f>
        <v>0</v>
      </c>
      <c r="H18" s="66">
        <f>H15</f>
        <v>0</v>
      </c>
      <c r="I18" s="66">
        <f>I15</f>
        <v>110</v>
      </c>
      <c r="J18" s="66">
        <f>J15</f>
        <v>0</v>
      </c>
      <c r="K18" s="141">
        <f>K15</f>
        <v>2018</v>
      </c>
      <c r="L18" s="66">
        <f>L15</f>
        <v>122</v>
      </c>
      <c r="M18" s="66">
        <f>M15</f>
        <v>122</v>
      </c>
      <c r="N18" s="142">
        <f>U6</f>
        <v>110</v>
      </c>
      <c r="O18" s="143">
        <f>U5</f>
        <v>0</v>
      </c>
      <c r="P18" s="144" t="s">
        <v>229</v>
      </c>
      <c r="Q18" s="32">
        <v>1</v>
      </c>
      <c r="R18" s="145"/>
      <c r="S18" s="34">
        <v>6</v>
      </c>
      <c r="T18" s="35">
        <v>6</v>
      </c>
      <c r="U18" s="146">
        <f aca="true" t="shared" si="0" ref="U18:U139">ABS(S18-T18)</f>
        <v>0</v>
      </c>
      <c r="V18" s="146">
        <f aca="true" t="shared" si="1" ref="V18:V139">AVERAGE(S18:T18)</f>
        <v>6</v>
      </c>
      <c r="W18" s="146">
        <f aca="true" t="shared" si="2" ref="W18:W139">(((ABS(S18-V18))/V18)+((ABS(T18-V18))/V18))/2</f>
        <v>0</v>
      </c>
      <c r="X18" s="146">
        <f aca="true" t="shared" si="3" ref="X18:X139">VAR(S18:T18)</f>
        <v>0</v>
      </c>
      <c r="Y18" s="129">
        <f aca="true" t="shared" si="4" ref="Y18:Y139">STDEV(S18:T18)</f>
        <v>0</v>
      </c>
      <c r="Z18" s="129">
        <f aca="true" t="shared" si="5" ref="Z18:Z139">Y18/V18</f>
        <v>0</v>
      </c>
      <c r="AA18" s="129">
        <f aca="true" t="shared" si="6" ref="AA18:AA139">Z18/SQRT(2)</f>
        <v>0</v>
      </c>
      <c r="AB18" s="67"/>
    </row>
    <row r="19" spans="1:28" ht="15">
      <c r="A19" s="66">
        <f aca="true" t="shared" si="7" ref="A19:A139">A18</f>
        <v>0</v>
      </c>
      <c r="B19" s="66">
        <f aca="true" t="shared" si="8" ref="B19:B139">B18</f>
        <v>0</v>
      </c>
      <c r="C19" s="66">
        <f aca="true" t="shared" si="9" ref="C19:C139">C18</f>
        <v>0</v>
      </c>
      <c r="D19" s="66">
        <f aca="true" t="shared" si="10" ref="D19:D139">D18</f>
        <v>0</v>
      </c>
      <c r="E19" s="66">
        <f aca="true" t="shared" si="11" ref="E19:E139">E18</f>
        <v>0</v>
      </c>
      <c r="F19" s="141">
        <f aca="true" t="shared" si="12" ref="F19:F139">F18</f>
        <v>0</v>
      </c>
      <c r="G19" s="141">
        <f aca="true" t="shared" si="13" ref="G19:G139">G18</f>
        <v>0</v>
      </c>
      <c r="H19" s="66">
        <f aca="true" t="shared" si="14" ref="H19:H139">H18</f>
        <v>0</v>
      </c>
      <c r="I19" s="66">
        <f aca="true" t="shared" si="15" ref="I19:I139">I18</f>
        <v>110</v>
      </c>
      <c r="J19" s="66">
        <f aca="true" t="shared" si="16" ref="J19:J139">J18</f>
        <v>0</v>
      </c>
      <c r="K19" s="141">
        <f aca="true" t="shared" si="17" ref="K19:K139">K18</f>
        <v>2018</v>
      </c>
      <c r="L19" s="66">
        <f aca="true" t="shared" si="18" ref="L19:L139">L18</f>
        <v>122</v>
      </c>
      <c r="M19" s="66">
        <f aca="true" t="shared" si="19" ref="M19:M139">M18</f>
        <v>122</v>
      </c>
      <c r="N19" s="147">
        <f aca="true" t="shared" si="20" ref="N19:N139">N18</f>
        <v>110</v>
      </c>
      <c r="O19" s="143">
        <f aca="true" t="shared" si="21" ref="O19:O139">O18</f>
        <v>0</v>
      </c>
      <c r="P19" s="144" t="s">
        <v>229</v>
      </c>
      <c r="Q19" s="37">
        <v>2</v>
      </c>
      <c r="R19" s="145"/>
      <c r="S19" s="39">
        <v>5</v>
      </c>
      <c r="T19" s="40">
        <v>5</v>
      </c>
      <c r="U19" s="146">
        <f t="shared" si="0"/>
        <v>0</v>
      </c>
      <c r="V19" s="146">
        <f t="shared" si="1"/>
        <v>5</v>
      </c>
      <c r="W19" s="146">
        <f t="shared" si="2"/>
        <v>0</v>
      </c>
      <c r="X19" s="146">
        <f t="shared" si="3"/>
        <v>0</v>
      </c>
      <c r="Y19" s="129">
        <f t="shared" si="4"/>
        <v>0</v>
      </c>
      <c r="Z19" s="129">
        <f t="shared" si="5"/>
        <v>0</v>
      </c>
      <c r="AA19" s="129">
        <f t="shared" si="6"/>
        <v>0</v>
      </c>
      <c r="AB19" s="67"/>
    </row>
    <row r="20" spans="1:28" ht="15">
      <c r="A20" s="66">
        <f t="shared" si="7"/>
        <v>0</v>
      </c>
      <c r="B20" s="66">
        <f t="shared" si="8"/>
        <v>0</v>
      </c>
      <c r="C20" s="66">
        <f t="shared" si="9"/>
        <v>0</v>
      </c>
      <c r="D20" s="66">
        <f t="shared" si="10"/>
        <v>0</v>
      </c>
      <c r="E20" s="66">
        <f t="shared" si="11"/>
        <v>0</v>
      </c>
      <c r="F20" s="141">
        <f t="shared" si="12"/>
        <v>0</v>
      </c>
      <c r="G20" s="141">
        <f t="shared" si="13"/>
        <v>0</v>
      </c>
      <c r="H20" s="66">
        <f t="shared" si="14"/>
        <v>0</v>
      </c>
      <c r="I20" s="66">
        <f t="shared" si="15"/>
        <v>110</v>
      </c>
      <c r="J20" s="66">
        <f t="shared" si="16"/>
        <v>0</v>
      </c>
      <c r="K20" s="141">
        <f t="shared" si="17"/>
        <v>2018</v>
      </c>
      <c r="L20" s="66">
        <f t="shared" si="18"/>
        <v>122</v>
      </c>
      <c r="M20" s="66">
        <f t="shared" si="19"/>
        <v>122</v>
      </c>
      <c r="N20" s="147">
        <f t="shared" si="20"/>
        <v>110</v>
      </c>
      <c r="O20" s="143">
        <f t="shared" si="21"/>
        <v>0</v>
      </c>
      <c r="P20" s="144" t="s">
        <v>229</v>
      </c>
      <c r="Q20" s="32">
        <v>3</v>
      </c>
      <c r="R20" s="145"/>
      <c r="S20" s="39">
        <v>5</v>
      </c>
      <c r="T20" s="40">
        <v>5</v>
      </c>
      <c r="U20" s="146">
        <f t="shared" si="0"/>
        <v>0</v>
      </c>
      <c r="V20" s="146">
        <f t="shared" si="1"/>
        <v>5</v>
      </c>
      <c r="W20" s="146">
        <f t="shared" si="2"/>
        <v>0</v>
      </c>
      <c r="X20" s="146">
        <f t="shared" si="3"/>
        <v>0</v>
      </c>
      <c r="Y20" s="129">
        <f t="shared" si="4"/>
        <v>0</v>
      </c>
      <c r="Z20" s="129">
        <f t="shared" si="5"/>
        <v>0</v>
      </c>
      <c r="AA20" s="129">
        <f t="shared" si="6"/>
        <v>0</v>
      </c>
      <c r="AB20" s="67"/>
    </row>
    <row r="21" spans="1:28" ht="15">
      <c r="A21" s="66">
        <f t="shared" si="7"/>
        <v>0</v>
      </c>
      <c r="B21" s="66">
        <f t="shared" si="8"/>
        <v>0</v>
      </c>
      <c r="C21" s="66">
        <f t="shared" si="9"/>
        <v>0</v>
      </c>
      <c r="D21" s="66">
        <f t="shared" si="10"/>
        <v>0</v>
      </c>
      <c r="E21" s="66">
        <f t="shared" si="11"/>
        <v>0</v>
      </c>
      <c r="F21" s="141">
        <f t="shared" si="12"/>
        <v>0</v>
      </c>
      <c r="G21" s="141">
        <f t="shared" si="13"/>
        <v>0</v>
      </c>
      <c r="H21" s="66">
        <f t="shared" si="14"/>
        <v>0</v>
      </c>
      <c r="I21" s="66">
        <f t="shared" si="15"/>
        <v>110</v>
      </c>
      <c r="J21" s="66">
        <f t="shared" si="16"/>
        <v>0</v>
      </c>
      <c r="K21" s="141">
        <f t="shared" si="17"/>
        <v>2018</v>
      </c>
      <c r="L21" s="66">
        <f t="shared" si="18"/>
        <v>122</v>
      </c>
      <c r="M21" s="66">
        <f t="shared" si="19"/>
        <v>122</v>
      </c>
      <c r="N21" s="147">
        <f t="shared" si="20"/>
        <v>110</v>
      </c>
      <c r="O21" s="143">
        <f t="shared" si="21"/>
        <v>0</v>
      </c>
      <c r="P21" s="144" t="s">
        <v>229</v>
      </c>
      <c r="Q21" s="37">
        <v>4</v>
      </c>
      <c r="R21" s="145"/>
      <c r="S21" s="39">
        <v>5</v>
      </c>
      <c r="T21" s="40">
        <v>6</v>
      </c>
      <c r="U21" s="146">
        <f t="shared" si="0"/>
        <v>1</v>
      </c>
      <c r="V21" s="146">
        <f t="shared" si="1"/>
        <v>5.5</v>
      </c>
      <c r="W21" s="146">
        <f t="shared" si="2"/>
        <v>0.09090909090909091</v>
      </c>
      <c r="X21" s="146">
        <f t="shared" si="3"/>
        <v>0.5</v>
      </c>
      <c r="Y21" s="129">
        <f t="shared" si="4"/>
        <v>0.7071067811865476</v>
      </c>
      <c r="Z21" s="129">
        <f t="shared" si="5"/>
        <v>0.128564869306645</v>
      </c>
      <c r="AA21" s="129">
        <f t="shared" si="6"/>
        <v>0.09090909090909091</v>
      </c>
      <c r="AB21" s="67"/>
    </row>
    <row r="22" spans="1:28" ht="15">
      <c r="A22" s="66">
        <f t="shared" si="7"/>
        <v>0</v>
      </c>
      <c r="B22" s="66">
        <f t="shared" si="8"/>
        <v>0</v>
      </c>
      <c r="C22" s="66">
        <f t="shared" si="9"/>
        <v>0</v>
      </c>
      <c r="D22" s="66">
        <f t="shared" si="10"/>
        <v>0</v>
      </c>
      <c r="E22" s="66">
        <f t="shared" si="11"/>
        <v>0</v>
      </c>
      <c r="F22" s="141">
        <f t="shared" si="12"/>
        <v>0</v>
      </c>
      <c r="G22" s="141">
        <f t="shared" si="13"/>
        <v>0</v>
      </c>
      <c r="H22" s="66">
        <f t="shared" si="14"/>
        <v>0</v>
      </c>
      <c r="I22" s="66">
        <f t="shared" si="15"/>
        <v>110</v>
      </c>
      <c r="J22" s="66">
        <f t="shared" si="16"/>
        <v>0</v>
      </c>
      <c r="K22" s="141">
        <f t="shared" si="17"/>
        <v>2018</v>
      </c>
      <c r="L22" s="66">
        <f t="shared" si="18"/>
        <v>122</v>
      </c>
      <c r="M22" s="66">
        <f t="shared" si="19"/>
        <v>122</v>
      </c>
      <c r="N22" s="147">
        <f t="shared" si="20"/>
        <v>110</v>
      </c>
      <c r="O22" s="143">
        <f t="shared" si="21"/>
        <v>0</v>
      </c>
      <c r="P22" s="144" t="s">
        <v>229</v>
      </c>
      <c r="Q22" s="32">
        <v>5</v>
      </c>
      <c r="R22" s="145"/>
      <c r="S22" s="39">
        <v>5</v>
      </c>
      <c r="T22" s="40">
        <v>5</v>
      </c>
      <c r="U22" s="146">
        <f t="shared" si="0"/>
        <v>0</v>
      </c>
      <c r="V22" s="146">
        <f t="shared" si="1"/>
        <v>5</v>
      </c>
      <c r="W22" s="146">
        <f t="shared" si="2"/>
        <v>0</v>
      </c>
      <c r="X22" s="146">
        <f t="shared" si="3"/>
        <v>0</v>
      </c>
      <c r="Y22" s="129">
        <f t="shared" si="4"/>
        <v>0</v>
      </c>
      <c r="Z22" s="129">
        <f t="shared" si="5"/>
        <v>0</v>
      </c>
      <c r="AA22" s="129">
        <f t="shared" si="6"/>
        <v>0</v>
      </c>
      <c r="AB22" s="67"/>
    </row>
    <row r="23" spans="1:28" ht="15">
      <c r="A23" s="66">
        <f t="shared" si="7"/>
        <v>0</v>
      </c>
      <c r="B23" s="66">
        <f t="shared" si="8"/>
        <v>0</v>
      </c>
      <c r="C23" s="66">
        <f t="shared" si="9"/>
        <v>0</v>
      </c>
      <c r="D23" s="66">
        <f t="shared" si="10"/>
        <v>0</v>
      </c>
      <c r="E23" s="66">
        <f t="shared" si="11"/>
        <v>0</v>
      </c>
      <c r="F23" s="141">
        <f t="shared" si="12"/>
        <v>0</v>
      </c>
      <c r="G23" s="141">
        <f t="shared" si="13"/>
        <v>0</v>
      </c>
      <c r="H23" s="66">
        <f t="shared" si="14"/>
        <v>0</v>
      </c>
      <c r="I23" s="66">
        <f t="shared" si="15"/>
        <v>110</v>
      </c>
      <c r="J23" s="66">
        <f t="shared" si="16"/>
        <v>0</v>
      </c>
      <c r="K23" s="141">
        <f t="shared" si="17"/>
        <v>2018</v>
      </c>
      <c r="L23" s="66">
        <f t="shared" si="18"/>
        <v>122</v>
      </c>
      <c r="M23" s="66">
        <f t="shared" si="19"/>
        <v>122</v>
      </c>
      <c r="N23" s="147">
        <f t="shared" si="20"/>
        <v>110</v>
      </c>
      <c r="O23" s="143">
        <f t="shared" si="21"/>
        <v>0</v>
      </c>
      <c r="P23" s="144" t="s">
        <v>229</v>
      </c>
      <c r="Q23" s="37">
        <v>6</v>
      </c>
      <c r="R23" s="145"/>
      <c r="S23" s="39">
        <v>5</v>
      </c>
      <c r="T23" s="40">
        <v>6</v>
      </c>
      <c r="U23" s="146">
        <f t="shared" si="0"/>
        <v>1</v>
      </c>
      <c r="V23" s="146">
        <f t="shared" si="1"/>
        <v>5.5</v>
      </c>
      <c r="W23" s="146">
        <f t="shared" si="2"/>
        <v>0.09090909090909091</v>
      </c>
      <c r="X23" s="146">
        <f t="shared" si="3"/>
        <v>0.5</v>
      </c>
      <c r="Y23" s="129">
        <f t="shared" si="4"/>
        <v>0.7071067811865476</v>
      </c>
      <c r="Z23" s="129">
        <f t="shared" si="5"/>
        <v>0.128564869306645</v>
      </c>
      <c r="AA23" s="129">
        <f t="shared" si="6"/>
        <v>0.09090909090909091</v>
      </c>
      <c r="AB23" s="67"/>
    </row>
    <row r="24" spans="1:28" ht="15">
      <c r="A24" s="66">
        <f t="shared" si="7"/>
        <v>0</v>
      </c>
      <c r="B24" s="66">
        <f t="shared" si="8"/>
        <v>0</v>
      </c>
      <c r="C24" s="66">
        <f t="shared" si="9"/>
        <v>0</v>
      </c>
      <c r="D24" s="66">
        <f t="shared" si="10"/>
        <v>0</v>
      </c>
      <c r="E24" s="66">
        <f t="shared" si="11"/>
        <v>0</v>
      </c>
      <c r="F24" s="141">
        <f t="shared" si="12"/>
        <v>0</v>
      </c>
      <c r="G24" s="141">
        <f t="shared" si="13"/>
        <v>0</v>
      </c>
      <c r="H24" s="66">
        <f t="shared" si="14"/>
        <v>0</v>
      </c>
      <c r="I24" s="66">
        <f t="shared" si="15"/>
        <v>110</v>
      </c>
      <c r="J24" s="66">
        <f t="shared" si="16"/>
        <v>0</v>
      </c>
      <c r="K24" s="141">
        <f t="shared" si="17"/>
        <v>2018</v>
      </c>
      <c r="L24" s="66">
        <f t="shared" si="18"/>
        <v>122</v>
      </c>
      <c r="M24" s="66">
        <f t="shared" si="19"/>
        <v>122</v>
      </c>
      <c r="N24" s="147">
        <f t="shared" si="20"/>
        <v>110</v>
      </c>
      <c r="O24" s="143">
        <f t="shared" si="21"/>
        <v>0</v>
      </c>
      <c r="P24" s="144" t="s">
        <v>229</v>
      </c>
      <c r="Q24" s="32">
        <v>7</v>
      </c>
      <c r="R24" s="145"/>
      <c r="S24" s="39">
        <v>5</v>
      </c>
      <c r="T24" s="40">
        <v>5</v>
      </c>
      <c r="U24" s="146">
        <f t="shared" si="0"/>
        <v>0</v>
      </c>
      <c r="V24" s="146">
        <f t="shared" si="1"/>
        <v>5</v>
      </c>
      <c r="W24" s="146">
        <f t="shared" si="2"/>
        <v>0</v>
      </c>
      <c r="X24" s="146">
        <f t="shared" si="3"/>
        <v>0</v>
      </c>
      <c r="Y24" s="129">
        <f t="shared" si="4"/>
        <v>0</v>
      </c>
      <c r="Z24" s="129">
        <f t="shared" si="5"/>
        <v>0</v>
      </c>
      <c r="AA24" s="129">
        <f t="shared" si="6"/>
        <v>0</v>
      </c>
      <c r="AB24" s="67"/>
    </row>
    <row r="25" spans="1:28" ht="15">
      <c r="A25" s="66">
        <f t="shared" si="7"/>
        <v>0</v>
      </c>
      <c r="B25" s="66">
        <f t="shared" si="8"/>
        <v>0</v>
      </c>
      <c r="C25" s="66">
        <f t="shared" si="9"/>
        <v>0</v>
      </c>
      <c r="D25" s="66">
        <f t="shared" si="10"/>
        <v>0</v>
      </c>
      <c r="E25" s="66">
        <f t="shared" si="11"/>
        <v>0</v>
      </c>
      <c r="F25" s="141">
        <f t="shared" si="12"/>
        <v>0</v>
      </c>
      <c r="G25" s="141">
        <f t="shared" si="13"/>
        <v>0</v>
      </c>
      <c r="H25" s="66">
        <f t="shared" si="14"/>
        <v>0</v>
      </c>
      <c r="I25" s="66">
        <f t="shared" si="15"/>
        <v>110</v>
      </c>
      <c r="J25" s="66">
        <f t="shared" si="16"/>
        <v>0</v>
      </c>
      <c r="K25" s="141">
        <f t="shared" si="17"/>
        <v>2018</v>
      </c>
      <c r="L25" s="66">
        <f t="shared" si="18"/>
        <v>122</v>
      </c>
      <c r="M25" s="66">
        <f t="shared" si="19"/>
        <v>122</v>
      </c>
      <c r="N25" s="147">
        <f t="shared" si="20"/>
        <v>110</v>
      </c>
      <c r="O25" s="143">
        <f t="shared" si="21"/>
        <v>0</v>
      </c>
      <c r="P25" s="144" t="s">
        <v>229</v>
      </c>
      <c r="Q25" s="37">
        <v>8</v>
      </c>
      <c r="R25" s="145"/>
      <c r="S25" s="39">
        <v>5</v>
      </c>
      <c r="T25" s="40">
        <v>5</v>
      </c>
      <c r="U25" s="146">
        <f t="shared" si="0"/>
        <v>0</v>
      </c>
      <c r="V25" s="146">
        <f t="shared" si="1"/>
        <v>5</v>
      </c>
      <c r="W25" s="146">
        <f t="shared" si="2"/>
        <v>0</v>
      </c>
      <c r="X25" s="146">
        <f t="shared" si="3"/>
        <v>0</v>
      </c>
      <c r="Y25" s="129">
        <f t="shared" si="4"/>
        <v>0</v>
      </c>
      <c r="Z25" s="129">
        <f t="shared" si="5"/>
        <v>0</v>
      </c>
      <c r="AA25" s="129">
        <f t="shared" si="6"/>
        <v>0</v>
      </c>
      <c r="AB25" s="67"/>
    </row>
    <row r="26" spans="1:28" ht="15">
      <c r="A26" s="66">
        <f t="shared" si="7"/>
        <v>0</v>
      </c>
      <c r="B26" s="66">
        <f t="shared" si="8"/>
        <v>0</v>
      </c>
      <c r="C26" s="66">
        <f t="shared" si="9"/>
        <v>0</v>
      </c>
      <c r="D26" s="66">
        <f t="shared" si="10"/>
        <v>0</v>
      </c>
      <c r="E26" s="66">
        <f t="shared" si="11"/>
        <v>0</v>
      </c>
      <c r="F26" s="141">
        <f t="shared" si="12"/>
        <v>0</v>
      </c>
      <c r="G26" s="141">
        <f t="shared" si="13"/>
        <v>0</v>
      </c>
      <c r="H26" s="66">
        <f t="shared" si="14"/>
        <v>0</v>
      </c>
      <c r="I26" s="66">
        <f t="shared" si="15"/>
        <v>110</v>
      </c>
      <c r="J26" s="66">
        <f t="shared" si="16"/>
        <v>0</v>
      </c>
      <c r="K26" s="141">
        <f t="shared" si="17"/>
        <v>2018</v>
      </c>
      <c r="L26" s="66">
        <f t="shared" si="18"/>
        <v>122</v>
      </c>
      <c r="M26" s="66">
        <f t="shared" si="19"/>
        <v>122</v>
      </c>
      <c r="N26" s="147">
        <f t="shared" si="20"/>
        <v>110</v>
      </c>
      <c r="O26" s="143">
        <f t="shared" si="21"/>
        <v>0</v>
      </c>
      <c r="P26" s="144" t="s">
        <v>229</v>
      </c>
      <c r="Q26" s="32">
        <v>9</v>
      </c>
      <c r="R26" s="145"/>
      <c r="S26" s="39">
        <v>4</v>
      </c>
      <c r="T26" s="40">
        <v>4</v>
      </c>
      <c r="U26" s="146">
        <f t="shared" si="0"/>
        <v>0</v>
      </c>
      <c r="V26" s="146">
        <f t="shared" si="1"/>
        <v>4</v>
      </c>
      <c r="W26" s="146">
        <f t="shared" si="2"/>
        <v>0</v>
      </c>
      <c r="X26" s="146">
        <f t="shared" si="3"/>
        <v>0</v>
      </c>
      <c r="Y26" s="129">
        <f t="shared" si="4"/>
        <v>0</v>
      </c>
      <c r="Z26" s="129">
        <f t="shared" si="5"/>
        <v>0</v>
      </c>
      <c r="AA26" s="129">
        <f t="shared" si="6"/>
        <v>0</v>
      </c>
      <c r="AB26" s="67"/>
    </row>
    <row r="27" spans="1:28" ht="15">
      <c r="A27" s="66">
        <f t="shared" si="7"/>
        <v>0</v>
      </c>
      <c r="B27" s="66">
        <f t="shared" si="8"/>
        <v>0</v>
      </c>
      <c r="C27" s="66">
        <f t="shared" si="9"/>
        <v>0</v>
      </c>
      <c r="D27" s="66">
        <f t="shared" si="10"/>
        <v>0</v>
      </c>
      <c r="E27" s="66">
        <f t="shared" si="11"/>
        <v>0</v>
      </c>
      <c r="F27" s="141">
        <f t="shared" si="12"/>
        <v>0</v>
      </c>
      <c r="G27" s="141">
        <f t="shared" si="13"/>
        <v>0</v>
      </c>
      <c r="H27" s="66">
        <f t="shared" si="14"/>
        <v>0</v>
      </c>
      <c r="I27" s="66">
        <f t="shared" si="15"/>
        <v>110</v>
      </c>
      <c r="J27" s="66">
        <f t="shared" si="16"/>
        <v>0</v>
      </c>
      <c r="K27" s="141">
        <f t="shared" si="17"/>
        <v>2018</v>
      </c>
      <c r="L27" s="66">
        <f t="shared" si="18"/>
        <v>122</v>
      </c>
      <c r="M27" s="66">
        <f t="shared" si="19"/>
        <v>122</v>
      </c>
      <c r="N27" s="147">
        <f t="shared" si="20"/>
        <v>110</v>
      </c>
      <c r="O27" s="143">
        <f t="shared" si="21"/>
        <v>0</v>
      </c>
      <c r="P27" s="144" t="s">
        <v>229</v>
      </c>
      <c r="Q27" s="37">
        <v>10</v>
      </c>
      <c r="R27" s="145"/>
      <c r="S27" s="39">
        <v>5</v>
      </c>
      <c r="T27" s="40">
        <v>5</v>
      </c>
      <c r="U27" s="146">
        <f t="shared" si="0"/>
        <v>0</v>
      </c>
      <c r="V27" s="146">
        <f t="shared" si="1"/>
        <v>5</v>
      </c>
      <c r="W27" s="146">
        <f t="shared" si="2"/>
        <v>0</v>
      </c>
      <c r="X27" s="146">
        <f t="shared" si="3"/>
        <v>0</v>
      </c>
      <c r="Y27" s="129">
        <f t="shared" si="4"/>
        <v>0</v>
      </c>
      <c r="Z27" s="129">
        <f t="shared" si="5"/>
        <v>0</v>
      </c>
      <c r="AA27" s="129">
        <f t="shared" si="6"/>
        <v>0</v>
      </c>
      <c r="AB27" s="67"/>
    </row>
    <row r="28" spans="1:28" ht="15">
      <c r="A28" s="66">
        <f t="shared" si="7"/>
        <v>0</v>
      </c>
      <c r="B28" s="66">
        <f t="shared" si="8"/>
        <v>0</v>
      </c>
      <c r="C28" s="66">
        <f t="shared" si="9"/>
        <v>0</v>
      </c>
      <c r="D28" s="66">
        <f t="shared" si="10"/>
        <v>0</v>
      </c>
      <c r="E28" s="66">
        <f t="shared" si="11"/>
        <v>0</v>
      </c>
      <c r="F28" s="141">
        <f t="shared" si="12"/>
        <v>0</v>
      </c>
      <c r="G28" s="141">
        <f t="shared" si="13"/>
        <v>0</v>
      </c>
      <c r="H28" s="66">
        <f t="shared" si="14"/>
        <v>0</v>
      </c>
      <c r="I28" s="66">
        <f t="shared" si="15"/>
        <v>110</v>
      </c>
      <c r="J28" s="66">
        <f t="shared" si="16"/>
        <v>0</v>
      </c>
      <c r="K28" s="141">
        <f t="shared" si="17"/>
        <v>2018</v>
      </c>
      <c r="L28" s="66">
        <f t="shared" si="18"/>
        <v>122</v>
      </c>
      <c r="M28" s="66">
        <f t="shared" si="19"/>
        <v>122</v>
      </c>
      <c r="N28" s="147">
        <f t="shared" si="20"/>
        <v>110</v>
      </c>
      <c r="O28" s="143">
        <f t="shared" si="21"/>
        <v>0</v>
      </c>
      <c r="P28" s="144" t="s">
        <v>229</v>
      </c>
      <c r="Q28" s="32">
        <v>11</v>
      </c>
      <c r="R28" s="145"/>
      <c r="S28" s="39">
        <v>7</v>
      </c>
      <c r="T28" s="40">
        <v>6</v>
      </c>
      <c r="U28" s="146">
        <f t="shared" si="0"/>
        <v>1</v>
      </c>
      <c r="V28" s="146">
        <f t="shared" si="1"/>
        <v>6.5</v>
      </c>
      <c r="W28" s="146">
        <f t="shared" si="2"/>
        <v>0.07692307692307693</v>
      </c>
      <c r="X28" s="146">
        <f t="shared" si="3"/>
        <v>0.5</v>
      </c>
      <c r="Y28" s="129">
        <f t="shared" si="4"/>
        <v>0.7071067811865476</v>
      </c>
      <c r="Z28" s="129">
        <f t="shared" si="5"/>
        <v>0.10878565864408424</v>
      </c>
      <c r="AA28" s="129">
        <f t="shared" si="6"/>
        <v>0.07692307692307691</v>
      </c>
      <c r="AB28" s="67"/>
    </row>
    <row r="29" spans="1:28" ht="15">
      <c r="A29" s="66">
        <f t="shared" si="7"/>
        <v>0</v>
      </c>
      <c r="B29" s="66">
        <f t="shared" si="8"/>
        <v>0</v>
      </c>
      <c r="C29" s="66">
        <f t="shared" si="9"/>
        <v>0</v>
      </c>
      <c r="D29" s="66">
        <f t="shared" si="10"/>
        <v>0</v>
      </c>
      <c r="E29" s="66">
        <f t="shared" si="11"/>
        <v>0</v>
      </c>
      <c r="F29" s="141">
        <f t="shared" si="12"/>
        <v>0</v>
      </c>
      <c r="G29" s="141">
        <f t="shared" si="13"/>
        <v>0</v>
      </c>
      <c r="H29" s="66">
        <f t="shared" si="14"/>
        <v>0</v>
      </c>
      <c r="I29" s="66">
        <f t="shared" si="15"/>
        <v>110</v>
      </c>
      <c r="J29" s="66">
        <f t="shared" si="16"/>
        <v>0</v>
      </c>
      <c r="K29" s="141">
        <f t="shared" si="17"/>
        <v>2018</v>
      </c>
      <c r="L29" s="66">
        <f t="shared" si="18"/>
        <v>122</v>
      </c>
      <c r="M29" s="66">
        <f t="shared" si="19"/>
        <v>122</v>
      </c>
      <c r="N29" s="147">
        <f t="shared" si="20"/>
        <v>110</v>
      </c>
      <c r="O29" s="143">
        <f t="shared" si="21"/>
        <v>0</v>
      </c>
      <c r="P29" s="144" t="s">
        <v>229</v>
      </c>
      <c r="Q29" s="37">
        <v>12</v>
      </c>
      <c r="R29" s="145"/>
      <c r="S29" s="39">
        <v>5</v>
      </c>
      <c r="T29" s="40">
        <v>5</v>
      </c>
      <c r="U29" s="146">
        <f t="shared" si="0"/>
        <v>0</v>
      </c>
      <c r="V29" s="146">
        <f t="shared" si="1"/>
        <v>5</v>
      </c>
      <c r="W29" s="146">
        <f t="shared" si="2"/>
        <v>0</v>
      </c>
      <c r="X29" s="146">
        <f t="shared" si="3"/>
        <v>0</v>
      </c>
      <c r="Y29" s="129">
        <f t="shared" si="4"/>
        <v>0</v>
      </c>
      <c r="Z29" s="129">
        <f t="shared" si="5"/>
        <v>0</v>
      </c>
      <c r="AA29" s="129">
        <f t="shared" si="6"/>
        <v>0</v>
      </c>
      <c r="AB29" s="67"/>
    </row>
    <row r="30" spans="1:28" ht="15">
      <c r="A30" s="66">
        <f t="shared" si="7"/>
        <v>0</v>
      </c>
      <c r="B30" s="66">
        <f t="shared" si="8"/>
        <v>0</v>
      </c>
      <c r="C30" s="66">
        <f t="shared" si="9"/>
        <v>0</v>
      </c>
      <c r="D30" s="66">
        <f t="shared" si="10"/>
        <v>0</v>
      </c>
      <c r="E30" s="66">
        <f t="shared" si="11"/>
        <v>0</v>
      </c>
      <c r="F30" s="141">
        <f t="shared" si="12"/>
        <v>0</v>
      </c>
      <c r="G30" s="141">
        <f t="shared" si="13"/>
        <v>0</v>
      </c>
      <c r="H30" s="66">
        <f t="shared" si="14"/>
        <v>0</v>
      </c>
      <c r="I30" s="66">
        <f t="shared" si="15"/>
        <v>110</v>
      </c>
      <c r="J30" s="66">
        <f t="shared" si="16"/>
        <v>0</v>
      </c>
      <c r="K30" s="141">
        <f t="shared" si="17"/>
        <v>2018</v>
      </c>
      <c r="L30" s="66">
        <f t="shared" si="18"/>
        <v>122</v>
      </c>
      <c r="M30" s="66">
        <f t="shared" si="19"/>
        <v>122</v>
      </c>
      <c r="N30" s="147">
        <f t="shared" si="20"/>
        <v>110</v>
      </c>
      <c r="O30" s="143">
        <f t="shared" si="21"/>
        <v>0</v>
      </c>
      <c r="P30" s="144" t="s">
        <v>229</v>
      </c>
      <c r="Q30" s="32">
        <v>13</v>
      </c>
      <c r="R30" s="145"/>
      <c r="S30" s="39">
        <v>5</v>
      </c>
      <c r="T30" s="40">
        <v>5</v>
      </c>
      <c r="U30" s="146">
        <f t="shared" si="0"/>
        <v>0</v>
      </c>
      <c r="V30" s="146">
        <f t="shared" si="1"/>
        <v>5</v>
      </c>
      <c r="W30" s="146">
        <f t="shared" si="2"/>
        <v>0</v>
      </c>
      <c r="X30" s="146">
        <f t="shared" si="3"/>
        <v>0</v>
      </c>
      <c r="Y30" s="129">
        <f t="shared" si="4"/>
        <v>0</v>
      </c>
      <c r="Z30" s="129">
        <f t="shared" si="5"/>
        <v>0</v>
      </c>
      <c r="AA30" s="129">
        <f t="shared" si="6"/>
        <v>0</v>
      </c>
      <c r="AB30" s="67"/>
    </row>
    <row r="31" spans="1:28" ht="15">
      <c r="A31" s="66">
        <f t="shared" si="7"/>
        <v>0</v>
      </c>
      <c r="B31" s="66">
        <f t="shared" si="8"/>
        <v>0</v>
      </c>
      <c r="C31" s="66">
        <f t="shared" si="9"/>
        <v>0</v>
      </c>
      <c r="D31" s="66">
        <f t="shared" si="10"/>
        <v>0</v>
      </c>
      <c r="E31" s="66">
        <f t="shared" si="11"/>
        <v>0</v>
      </c>
      <c r="F31" s="141">
        <f t="shared" si="12"/>
        <v>0</v>
      </c>
      <c r="G31" s="141">
        <f t="shared" si="13"/>
        <v>0</v>
      </c>
      <c r="H31" s="66">
        <f t="shared" si="14"/>
        <v>0</v>
      </c>
      <c r="I31" s="66">
        <f t="shared" si="15"/>
        <v>110</v>
      </c>
      <c r="J31" s="66">
        <f t="shared" si="16"/>
        <v>0</v>
      </c>
      <c r="K31" s="141">
        <f t="shared" si="17"/>
        <v>2018</v>
      </c>
      <c r="L31" s="66">
        <f t="shared" si="18"/>
        <v>122</v>
      </c>
      <c r="M31" s="66">
        <f t="shared" si="19"/>
        <v>122</v>
      </c>
      <c r="N31" s="147">
        <f t="shared" si="20"/>
        <v>110</v>
      </c>
      <c r="O31" s="143">
        <f t="shared" si="21"/>
        <v>0</v>
      </c>
      <c r="P31" s="144" t="s">
        <v>229</v>
      </c>
      <c r="Q31" s="37">
        <v>14</v>
      </c>
      <c r="R31" s="145"/>
      <c r="S31" s="39">
        <v>4</v>
      </c>
      <c r="T31" s="40">
        <v>4</v>
      </c>
      <c r="U31" s="146">
        <f t="shared" si="0"/>
        <v>0</v>
      </c>
      <c r="V31" s="146">
        <f t="shared" si="1"/>
        <v>4</v>
      </c>
      <c r="W31" s="146">
        <f t="shared" si="2"/>
        <v>0</v>
      </c>
      <c r="X31" s="146">
        <f t="shared" si="3"/>
        <v>0</v>
      </c>
      <c r="Y31" s="129">
        <f t="shared" si="4"/>
        <v>0</v>
      </c>
      <c r="Z31" s="129">
        <f t="shared" si="5"/>
        <v>0</v>
      </c>
      <c r="AA31" s="129">
        <f t="shared" si="6"/>
        <v>0</v>
      </c>
      <c r="AB31" s="67"/>
    </row>
    <row r="32" spans="1:28" ht="15">
      <c r="A32" s="66">
        <f t="shared" si="7"/>
        <v>0</v>
      </c>
      <c r="B32" s="66">
        <f t="shared" si="8"/>
        <v>0</v>
      </c>
      <c r="C32" s="66">
        <f t="shared" si="9"/>
        <v>0</v>
      </c>
      <c r="D32" s="66">
        <f t="shared" si="10"/>
        <v>0</v>
      </c>
      <c r="E32" s="66">
        <f t="shared" si="11"/>
        <v>0</v>
      </c>
      <c r="F32" s="141">
        <f t="shared" si="12"/>
        <v>0</v>
      </c>
      <c r="G32" s="141">
        <f t="shared" si="13"/>
        <v>0</v>
      </c>
      <c r="H32" s="66">
        <f t="shared" si="14"/>
        <v>0</v>
      </c>
      <c r="I32" s="66">
        <f t="shared" si="15"/>
        <v>110</v>
      </c>
      <c r="J32" s="66">
        <f t="shared" si="16"/>
        <v>0</v>
      </c>
      <c r="K32" s="141">
        <f t="shared" si="17"/>
        <v>2018</v>
      </c>
      <c r="L32" s="66">
        <f t="shared" si="18"/>
        <v>122</v>
      </c>
      <c r="M32" s="66">
        <f t="shared" si="19"/>
        <v>122</v>
      </c>
      <c r="N32" s="147">
        <f t="shared" si="20"/>
        <v>110</v>
      </c>
      <c r="O32" s="143">
        <f t="shared" si="21"/>
        <v>0</v>
      </c>
      <c r="P32" s="144" t="s">
        <v>229</v>
      </c>
      <c r="Q32" s="32">
        <v>15</v>
      </c>
      <c r="R32" s="145"/>
      <c r="S32" s="39">
        <v>5</v>
      </c>
      <c r="T32" s="40">
        <v>5</v>
      </c>
      <c r="U32" s="146">
        <f t="shared" si="0"/>
        <v>0</v>
      </c>
      <c r="V32" s="146">
        <f t="shared" si="1"/>
        <v>5</v>
      </c>
      <c r="W32" s="146">
        <f t="shared" si="2"/>
        <v>0</v>
      </c>
      <c r="X32" s="146">
        <f t="shared" si="3"/>
        <v>0</v>
      </c>
      <c r="Y32" s="129">
        <f t="shared" si="4"/>
        <v>0</v>
      </c>
      <c r="Z32" s="129">
        <f t="shared" si="5"/>
        <v>0</v>
      </c>
      <c r="AA32" s="129">
        <f t="shared" si="6"/>
        <v>0</v>
      </c>
      <c r="AB32" s="67"/>
    </row>
    <row r="33" spans="1:28" ht="15">
      <c r="A33" s="66">
        <f t="shared" si="7"/>
        <v>0</v>
      </c>
      <c r="B33" s="66">
        <f t="shared" si="8"/>
        <v>0</v>
      </c>
      <c r="C33" s="66">
        <f t="shared" si="9"/>
        <v>0</v>
      </c>
      <c r="D33" s="66">
        <f t="shared" si="10"/>
        <v>0</v>
      </c>
      <c r="E33" s="66">
        <f t="shared" si="11"/>
        <v>0</v>
      </c>
      <c r="F33" s="141">
        <f t="shared" si="12"/>
        <v>0</v>
      </c>
      <c r="G33" s="141">
        <f t="shared" si="13"/>
        <v>0</v>
      </c>
      <c r="H33" s="66">
        <f t="shared" si="14"/>
        <v>0</v>
      </c>
      <c r="I33" s="66">
        <f t="shared" si="15"/>
        <v>110</v>
      </c>
      <c r="J33" s="66">
        <f t="shared" si="16"/>
        <v>0</v>
      </c>
      <c r="K33" s="141">
        <f t="shared" si="17"/>
        <v>2018</v>
      </c>
      <c r="L33" s="66">
        <f t="shared" si="18"/>
        <v>122</v>
      </c>
      <c r="M33" s="66">
        <f t="shared" si="19"/>
        <v>122</v>
      </c>
      <c r="N33" s="147">
        <f t="shared" si="20"/>
        <v>110</v>
      </c>
      <c r="O33" s="143">
        <f t="shared" si="21"/>
        <v>0</v>
      </c>
      <c r="P33" s="144" t="s">
        <v>229</v>
      </c>
      <c r="Q33" s="37">
        <v>16</v>
      </c>
      <c r="R33" s="145"/>
      <c r="S33" s="39">
        <v>5</v>
      </c>
      <c r="T33" s="40">
        <v>4</v>
      </c>
      <c r="U33" s="146">
        <f t="shared" si="0"/>
        <v>1</v>
      </c>
      <c r="V33" s="146">
        <f t="shared" si="1"/>
        <v>4.5</v>
      </c>
      <c r="W33" s="146">
        <f t="shared" si="2"/>
        <v>0.1111111111111111</v>
      </c>
      <c r="X33" s="146">
        <f t="shared" si="3"/>
        <v>0.5</v>
      </c>
      <c r="Y33" s="129">
        <f t="shared" si="4"/>
        <v>0.7071067811865476</v>
      </c>
      <c r="Z33" s="129">
        <f t="shared" si="5"/>
        <v>0.15713484026367724</v>
      </c>
      <c r="AA33" s="129">
        <f t="shared" si="6"/>
        <v>0.11111111111111112</v>
      </c>
      <c r="AB33" s="67"/>
    </row>
    <row r="34" spans="1:28" ht="15">
      <c r="A34" s="66">
        <f t="shared" si="7"/>
        <v>0</v>
      </c>
      <c r="B34" s="66">
        <f t="shared" si="8"/>
        <v>0</v>
      </c>
      <c r="C34" s="66">
        <f t="shared" si="9"/>
        <v>0</v>
      </c>
      <c r="D34" s="66">
        <f t="shared" si="10"/>
        <v>0</v>
      </c>
      <c r="E34" s="66">
        <f t="shared" si="11"/>
        <v>0</v>
      </c>
      <c r="F34" s="141">
        <f t="shared" si="12"/>
        <v>0</v>
      </c>
      <c r="G34" s="141">
        <f t="shared" si="13"/>
        <v>0</v>
      </c>
      <c r="H34" s="66">
        <f t="shared" si="14"/>
        <v>0</v>
      </c>
      <c r="I34" s="66">
        <f t="shared" si="15"/>
        <v>110</v>
      </c>
      <c r="J34" s="66">
        <f t="shared" si="16"/>
        <v>0</v>
      </c>
      <c r="K34" s="141">
        <f t="shared" si="17"/>
        <v>2018</v>
      </c>
      <c r="L34" s="66">
        <f t="shared" si="18"/>
        <v>122</v>
      </c>
      <c r="M34" s="66">
        <f t="shared" si="19"/>
        <v>122</v>
      </c>
      <c r="N34" s="147">
        <f t="shared" si="20"/>
        <v>110</v>
      </c>
      <c r="O34" s="143">
        <f t="shared" si="21"/>
        <v>0</v>
      </c>
      <c r="P34" s="144" t="s">
        <v>229</v>
      </c>
      <c r="Q34" s="32">
        <v>17</v>
      </c>
      <c r="R34" s="145"/>
      <c r="S34" s="39">
        <v>5</v>
      </c>
      <c r="T34" s="40">
        <v>5</v>
      </c>
      <c r="U34" s="146">
        <f t="shared" si="0"/>
        <v>0</v>
      </c>
      <c r="V34" s="146">
        <f t="shared" si="1"/>
        <v>5</v>
      </c>
      <c r="W34" s="146">
        <f t="shared" si="2"/>
        <v>0</v>
      </c>
      <c r="X34" s="146">
        <f t="shared" si="3"/>
        <v>0</v>
      </c>
      <c r="Y34" s="129">
        <f t="shared" si="4"/>
        <v>0</v>
      </c>
      <c r="Z34" s="129">
        <f t="shared" si="5"/>
        <v>0</v>
      </c>
      <c r="AA34" s="129">
        <f t="shared" si="6"/>
        <v>0</v>
      </c>
      <c r="AB34" s="67"/>
    </row>
    <row r="35" spans="1:28" ht="15">
      <c r="A35" s="66">
        <f t="shared" si="7"/>
        <v>0</v>
      </c>
      <c r="B35" s="66">
        <f t="shared" si="8"/>
        <v>0</v>
      </c>
      <c r="C35" s="66">
        <f t="shared" si="9"/>
        <v>0</v>
      </c>
      <c r="D35" s="66">
        <f t="shared" si="10"/>
        <v>0</v>
      </c>
      <c r="E35" s="66">
        <f t="shared" si="11"/>
        <v>0</v>
      </c>
      <c r="F35" s="141">
        <f t="shared" si="12"/>
        <v>0</v>
      </c>
      <c r="G35" s="141">
        <f t="shared" si="13"/>
        <v>0</v>
      </c>
      <c r="H35" s="66">
        <f t="shared" si="14"/>
        <v>0</v>
      </c>
      <c r="I35" s="66">
        <f t="shared" si="15"/>
        <v>110</v>
      </c>
      <c r="J35" s="66">
        <f t="shared" si="16"/>
        <v>0</v>
      </c>
      <c r="K35" s="141">
        <f t="shared" si="17"/>
        <v>2018</v>
      </c>
      <c r="L35" s="66">
        <f t="shared" si="18"/>
        <v>122</v>
      </c>
      <c r="M35" s="66">
        <f t="shared" si="19"/>
        <v>122</v>
      </c>
      <c r="N35" s="147">
        <f t="shared" si="20"/>
        <v>110</v>
      </c>
      <c r="O35" s="143">
        <f t="shared" si="21"/>
        <v>0</v>
      </c>
      <c r="P35" s="144" t="s">
        <v>229</v>
      </c>
      <c r="Q35" s="37">
        <v>18</v>
      </c>
      <c r="R35" s="145"/>
      <c r="S35" s="39">
        <v>5</v>
      </c>
      <c r="T35" s="40">
        <v>4</v>
      </c>
      <c r="U35" s="146">
        <f t="shared" si="0"/>
        <v>1</v>
      </c>
      <c r="V35" s="146">
        <f t="shared" si="1"/>
        <v>4.5</v>
      </c>
      <c r="W35" s="146">
        <f t="shared" si="2"/>
        <v>0.1111111111111111</v>
      </c>
      <c r="X35" s="146">
        <f t="shared" si="3"/>
        <v>0.5</v>
      </c>
      <c r="Y35" s="129">
        <f t="shared" si="4"/>
        <v>0.7071067811865476</v>
      </c>
      <c r="Z35" s="129">
        <f t="shared" si="5"/>
        <v>0.15713484026367724</v>
      </c>
      <c r="AA35" s="129">
        <f t="shared" si="6"/>
        <v>0.11111111111111112</v>
      </c>
      <c r="AB35" s="67"/>
    </row>
    <row r="36" spans="1:28" ht="15">
      <c r="A36" s="66">
        <f t="shared" si="7"/>
        <v>0</v>
      </c>
      <c r="B36" s="66">
        <f t="shared" si="8"/>
        <v>0</v>
      </c>
      <c r="C36" s="66">
        <f t="shared" si="9"/>
        <v>0</v>
      </c>
      <c r="D36" s="66">
        <f t="shared" si="10"/>
        <v>0</v>
      </c>
      <c r="E36" s="66">
        <f t="shared" si="11"/>
        <v>0</v>
      </c>
      <c r="F36" s="141">
        <f t="shared" si="12"/>
        <v>0</v>
      </c>
      <c r="G36" s="141">
        <f t="shared" si="13"/>
        <v>0</v>
      </c>
      <c r="H36" s="66">
        <f t="shared" si="14"/>
        <v>0</v>
      </c>
      <c r="I36" s="66">
        <f t="shared" si="15"/>
        <v>110</v>
      </c>
      <c r="J36" s="66">
        <f t="shared" si="16"/>
        <v>0</v>
      </c>
      <c r="K36" s="141">
        <f t="shared" si="17"/>
        <v>2018</v>
      </c>
      <c r="L36" s="66">
        <f t="shared" si="18"/>
        <v>122</v>
      </c>
      <c r="M36" s="66">
        <f t="shared" si="19"/>
        <v>122</v>
      </c>
      <c r="N36" s="147">
        <f t="shared" si="20"/>
        <v>110</v>
      </c>
      <c r="O36" s="143">
        <f t="shared" si="21"/>
        <v>0</v>
      </c>
      <c r="P36" s="144" t="s">
        <v>229</v>
      </c>
      <c r="Q36" s="32">
        <v>19</v>
      </c>
      <c r="R36" s="145"/>
      <c r="S36" s="39">
        <v>5</v>
      </c>
      <c r="T36" s="40">
        <v>5</v>
      </c>
      <c r="U36" s="146">
        <f t="shared" si="0"/>
        <v>0</v>
      </c>
      <c r="V36" s="146">
        <f t="shared" si="1"/>
        <v>5</v>
      </c>
      <c r="W36" s="146">
        <f t="shared" si="2"/>
        <v>0</v>
      </c>
      <c r="X36" s="146">
        <f t="shared" si="3"/>
        <v>0</v>
      </c>
      <c r="Y36" s="129">
        <f t="shared" si="4"/>
        <v>0</v>
      </c>
      <c r="Z36" s="129">
        <f t="shared" si="5"/>
        <v>0</v>
      </c>
      <c r="AA36" s="129">
        <f t="shared" si="6"/>
        <v>0</v>
      </c>
      <c r="AB36" s="67"/>
    </row>
    <row r="37" spans="1:28" ht="15">
      <c r="A37" s="66">
        <f t="shared" si="7"/>
        <v>0</v>
      </c>
      <c r="B37" s="66">
        <f t="shared" si="8"/>
        <v>0</v>
      </c>
      <c r="C37" s="66">
        <f t="shared" si="9"/>
        <v>0</v>
      </c>
      <c r="D37" s="66">
        <f t="shared" si="10"/>
        <v>0</v>
      </c>
      <c r="E37" s="66">
        <f t="shared" si="11"/>
        <v>0</v>
      </c>
      <c r="F37" s="141">
        <f t="shared" si="12"/>
        <v>0</v>
      </c>
      <c r="G37" s="141">
        <f t="shared" si="13"/>
        <v>0</v>
      </c>
      <c r="H37" s="66">
        <f t="shared" si="14"/>
        <v>0</v>
      </c>
      <c r="I37" s="66">
        <f t="shared" si="15"/>
        <v>110</v>
      </c>
      <c r="J37" s="66">
        <f t="shared" si="16"/>
        <v>0</v>
      </c>
      <c r="K37" s="141">
        <f t="shared" si="17"/>
        <v>2018</v>
      </c>
      <c r="L37" s="66">
        <f t="shared" si="18"/>
        <v>122</v>
      </c>
      <c r="M37" s="66">
        <f t="shared" si="19"/>
        <v>122</v>
      </c>
      <c r="N37" s="147">
        <f t="shared" si="20"/>
        <v>110</v>
      </c>
      <c r="O37" s="143">
        <f t="shared" si="21"/>
        <v>0</v>
      </c>
      <c r="P37" s="144" t="s">
        <v>229</v>
      </c>
      <c r="Q37" s="37">
        <v>20</v>
      </c>
      <c r="R37" s="145"/>
      <c r="S37" s="39">
        <v>6</v>
      </c>
      <c r="T37" s="40">
        <v>5</v>
      </c>
      <c r="U37" s="146">
        <f t="shared" si="0"/>
        <v>1</v>
      </c>
      <c r="V37" s="146">
        <f t="shared" si="1"/>
        <v>5.5</v>
      </c>
      <c r="W37" s="146">
        <f t="shared" si="2"/>
        <v>0.09090909090909091</v>
      </c>
      <c r="X37" s="146">
        <f t="shared" si="3"/>
        <v>0.5</v>
      </c>
      <c r="Y37" s="129">
        <f t="shared" si="4"/>
        <v>0.7071067811865476</v>
      </c>
      <c r="Z37" s="129">
        <f t="shared" si="5"/>
        <v>0.128564869306645</v>
      </c>
      <c r="AA37" s="129">
        <f t="shared" si="6"/>
        <v>0.09090909090909091</v>
      </c>
      <c r="AB37" s="67"/>
    </row>
    <row r="38" spans="1:28" ht="15">
      <c r="A38" s="66">
        <f t="shared" si="7"/>
        <v>0</v>
      </c>
      <c r="B38" s="66">
        <f t="shared" si="8"/>
        <v>0</v>
      </c>
      <c r="C38" s="66">
        <f t="shared" si="9"/>
        <v>0</v>
      </c>
      <c r="D38" s="66">
        <f t="shared" si="10"/>
        <v>0</v>
      </c>
      <c r="E38" s="66">
        <f t="shared" si="11"/>
        <v>0</v>
      </c>
      <c r="F38" s="141">
        <f t="shared" si="12"/>
        <v>0</v>
      </c>
      <c r="G38" s="141">
        <f t="shared" si="13"/>
        <v>0</v>
      </c>
      <c r="H38" s="66">
        <f t="shared" si="14"/>
        <v>0</v>
      </c>
      <c r="I38" s="66">
        <f t="shared" si="15"/>
        <v>110</v>
      </c>
      <c r="J38" s="66">
        <f t="shared" si="16"/>
        <v>0</v>
      </c>
      <c r="K38" s="141">
        <f t="shared" si="17"/>
        <v>2018</v>
      </c>
      <c r="L38" s="66">
        <f t="shared" si="18"/>
        <v>122</v>
      </c>
      <c r="M38" s="66">
        <f t="shared" si="19"/>
        <v>122</v>
      </c>
      <c r="N38" s="147">
        <f t="shared" si="20"/>
        <v>110</v>
      </c>
      <c r="O38" s="143">
        <f t="shared" si="21"/>
        <v>0</v>
      </c>
      <c r="P38" s="144" t="s">
        <v>229</v>
      </c>
      <c r="Q38" s="32">
        <v>21</v>
      </c>
      <c r="R38" s="145"/>
      <c r="S38" s="39">
        <v>5</v>
      </c>
      <c r="T38" s="40">
        <v>4</v>
      </c>
      <c r="U38" s="146">
        <f t="shared" si="0"/>
        <v>1</v>
      </c>
      <c r="V38" s="146">
        <f t="shared" si="1"/>
        <v>4.5</v>
      </c>
      <c r="W38" s="146">
        <f t="shared" si="2"/>
        <v>0.1111111111111111</v>
      </c>
      <c r="X38" s="146">
        <f t="shared" si="3"/>
        <v>0.5</v>
      </c>
      <c r="Y38" s="129">
        <f t="shared" si="4"/>
        <v>0.7071067811865476</v>
      </c>
      <c r="Z38" s="129">
        <f t="shared" si="5"/>
        <v>0.15713484026367724</v>
      </c>
      <c r="AA38" s="129">
        <f t="shared" si="6"/>
        <v>0.11111111111111112</v>
      </c>
      <c r="AB38" s="67"/>
    </row>
    <row r="39" spans="1:28" ht="15">
      <c r="A39" s="66">
        <f t="shared" si="7"/>
        <v>0</v>
      </c>
      <c r="B39" s="66">
        <f t="shared" si="8"/>
        <v>0</v>
      </c>
      <c r="C39" s="66">
        <f t="shared" si="9"/>
        <v>0</v>
      </c>
      <c r="D39" s="66">
        <f t="shared" si="10"/>
        <v>0</v>
      </c>
      <c r="E39" s="66">
        <f t="shared" si="11"/>
        <v>0</v>
      </c>
      <c r="F39" s="141">
        <f t="shared" si="12"/>
        <v>0</v>
      </c>
      <c r="G39" s="141">
        <f t="shared" si="13"/>
        <v>0</v>
      </c>
      <c r="H39" s="66">
        <f t="shared" si="14"/>
        <v>0</v>
      </c>
      <c r="I39" s="66">
        <f t="shared" si="15"/>
        <v>110</v>
      </c>
      <c r="J39" s="66">
        <f t="shared" si="16"/>
        <v>0</v>
      </c>
      <c r="K39" s="141">
        <f t="shared" si="17"/>
        <v>2018</v>
      </c>
      <c r="L39" s="66">
        <f t="shared" si="18"/>
        <v>122</v>
      </c>
      <c r="M39" s="66">
        <f t="shared" si="19"/>
        <v>122</v>
      </c>
      <c r="N39" s="147">
        <f t="shared" si="20"/>
        <v>110</v>
      </c>
      <c r="O39" s="143">
        <f t="shared" si="21"/>
        <v>0</v>
      </c>
      <c r="P39" s="144" t="s">
        <v>229</v>
      </c>
      <c r="Q39" s="37">
        <v>22</v>
      </c>
      <c r="R39" s="145"/>
      <c r="S39" s="39">
        <v>5</v>
      </c>
      <c r="T39" s="40">
        <v>4</v>
      </c>
      <c r="U39" s="146">
        <f t="shared" si="0"/>
        <v>1</v>
      </c>
      <c r="V39" s="146">
        <f t="shared" si="1"/>
        <v>4.5</v>
      </c>
      <c r="W39" s="146">
        <f t="shared" si="2"/>
        <v>0.1111111111111111</v>
      </c>
      <c r="X39" s="146">
        <f t="shared" si="3"/>
        <v>0.5</v>
      </c>
      <c r="Y39" s="129">
        <f t="shared" si="4"/>
        <v>0.7071067811865476</v>
      </c>
      <c r="Z39" s="129">
        <f t="shared" si="5"/>
        <v>0.15713484026367724</v>
      </c>
      <c r="AA39" s="129">
        <f t="shared" si="6"/>
        <v>0.11111111111111112</v>
      </c>
      <c r="AB39" s="67"/>
    </row>
    <row r="40" spans="1:28" ht="15">
      <c r="A40" s="66">
        <f t="shared" si="7"/>
        <v>0</v>
      </c>
      <c r="B40" s="66">
        <f t="shared" si="8"/>
        <v>0</v>
      </c>
      <c r="C40" s="66">
        <f t="shared" si="9"/>
        <v>0</v>
      </c>
      <c r="D40" s="66">
        <f t="shared" si="10"/>
        <v>0</v>
      </c>
      <c r="E40" s="66">
        <f t="shared" si="11"/>
        <v>0</v>
      </c>
      <c r="F40" s="141">
        <f t="shared" si="12"/>
        <v>0</v>
      </c>
      <c r="G40" s="141">
        <f t="shared" si="13"/>
        <v>0</v>
      </c>
      <c r="H40" s="66">
        <f t="shared" si="14"/>
        <v>0</v>
      </c>
      <c r="I40" s="66">
        <f t="shared" si="15"/>
        <v>110</v>
      </c>
      <c r="J40" s="66">
        <f t="shared" si="16"/>
        <v>0</v>
      </c>
      <c r="K40" s="141">
        <f t="shared" si="17"/>
        <v>2018</v>
      </c>
      <c r="L40" s="66">
        <f t="shared" si="18"/>
        <v>122</v>
      </c>
      <c r="M40" s="66">
        <f t="shared" si="19"/>
        <v>122</v>
      </c>
      <c r="N40" s="147">
        <f t="shared" si="20"/>
        <v>110</v>
      </c>
      <c r="O40" s="143">
        <f t="shared" si="21"/>
        <v>0</v>
      </c>
      <c r="P40" s="144" t="s">
        <v>229</v>
      </c>
      <c r="Q40" s="32">
        <v>23</v>
      </c>
      <c r="R40" s="145"/>
      <c r="S40" s="39">
        <v>5</v>
      </c>
      <c r="T40" s="40">
        <v>5</v>
      </c>
      <c r="U40" s="146">
        <f t="shared" si="0"/>
        <v>0</v>
      </c>
      <c r="V40" s="146">
        <f t="shared" si="1"/>
        <v>5</v>
      </c>
      <c r="W40" s="146">
        <f t="shared" si="2"/>
        <v>0</v>
      </c>
      <c r="X40" s="146">
        <f t="shared" si="3"/>
        <v>0</v>
      </c>
      <c r="Y40" s="129">
        <f t="shared" si="4"/>
        <v>0</v>
      </c>
      <c r="Z40" s="129">
        <f t="shared" si="5"/>
        <v>0</v>
      </c>
      <c r="AA40" s="129">
        <f t="shared" si="6"/>
        <v>0</v>
      </c>
      <c r="AB40" s="67"/>
    </row>
    <row r="41" spans="1:28" ht="15">
      <c r="A41" s="66">
        <f t="shared" si="7"/>
        <v>0</v>
      </c>
      <c r="B41" s="66">
        <f t="shared" si="8"/>
        <v>0</v>
      </c>
      <c r="C41" s="66">
        <f t="shared" si="9"/>
        <v>0</v>
      </c>
      <c r="D41" s="66">
        <f t="shared" si="10"/>
        <v>0</v>
      </c>
      <c r="E41" s="66">
        <f t="shared" si="11"/>
        <v>0</v>
      </c>
      <c r="F41" s="141">
        <f t="shared" si="12"/>
        <v>0</v>
      </c>
      <c r="G41" s="141">
        <f t="shared" si="13"/>
        <v>0</v>
      </c>
      <c r="H41" s="66">
        <f t="shared" si="14"/>
        <v>0</v>
      </c>
      <c r="I41" s="66">
        <f t="shared" si="15"/>
        <v>110</v>
      </c>
      <c r="J41" s="66">
        <f t="shared" si="16"/>
        <v>0</v>
      </c>
      <c r="K41" s="141">
        <f t="shared" si="17"/>
        <v>2018</v>
      </c>
      <c r="L41" s="66">
        <f t="shared" si="18"/>
        <v>122</v>
      </c>
      <c r="M41" s="66">
        <f t="shared" si="19"/>
        <v>122</v>
      </c>
      <c r="N41" s="147">
        <f t="shared" si="20"/>
        <v>110</v>
      </c>
      <c r="O41" s="143">
        <f t="shared" si="21"/>
        <v>0</v>
      </c>
      <c r="P41" s="144" t="s">
        <v>229</v>
      </c>
      <c r="Q41" s="37">
        <v>24</v>
      </c>
      <c r="R41" s="145"/>
      <c r="S41" s="39">
        <v>5</v>
      </c>
      <c r="T41" s="40">
        <v>5</v>
      </c>
      <c r="U41" s="146">
        <f t="shared" si="0"/>
        <v>0</v>
      </c>
      <c r="V41" s="146">
        <f t="shared" si="1"/>
        <v>5</v>
      </c>
      <c r="W41" s="146">
        <f t="shared" si="2"/>
        <v>0</v>
      </c>
      <c r="X41" s="146">
        <f t="shared" si="3"/>
        <v>0</v>
      </c>
      <c r="Y41" s="129">
        <f t="shared" si="4"/>
        <v>0</v>
      </c>
      <c r="Z41" s="129">
        <f t="shared" si="5"/>
        <v>0</v>
      </c>
      <c r="AA41" s="129">
        <f t="shared" si="6"/>
        <v>0</v>
      </c>
      <c r="AB41" s="67"/>
    </row>
    <row r="42" spans="1:28" ht="15">
      <c r="A42" s="66">
        <f t="shared" si="7"/>
        <v>0</v>
      </c>
      <c r="B42" s="66">
        <f t="shared" si="8"/>
        <v>0</v>
      </c>
      <c r="C42" s="66">
        <f t="shared" si="9"/>
        <v>0</v>
      </c>
      <c r="D42" s="66">
        <f t="shared" si="10"/>
        <v>0</v>
      </c>
      <c r="E42" s="66">
        <f t="shared" si="11"/>
        <v>0</v>
      </c>
      <c r="F42" s="141">
        <f t="shared" si="12"/>
        <v>0</v>
      </c>
      <c r="G42" s="141">
        <f t="shared" si="13"/>
        <v>0</v>
      </c>
      <c r="H42" s="66">
        <f t="shared" si="14"/>
        <v>0</v>
      </c>
      <c r="I42" s="66">
        <f t="shared" si="15"/>
        <v>110</v>
      </c>
      <c r="J42" s="66">
        <f t="shared" si="16"/>
        <v>0</v>
      </c>
      <c r="K42" s="141">
        <f t="shared" si="17"/>
        <v>2018</v>
      </c>
      <c r="L42" s="66">
        <f t="shared" si="18"/>
        <v>122</v>
      </c>
      <c r="M42" s="66">
        <f t="shared" si="19"/>
        <v>122</v>
      </c>
      <c r="N42" s="147">
        <f t="shared" si="20"/>
        <v>110</v>
      </c>
      <c r="O42" s="143">
        <f t="shared" si="21"/>
        <v>0</v>
      </c>
      <c r="P42" s="144" t="s">
        <v>229</v>
      </c>
      <c r="Q42" s="32">
        <v>25</v>
      </c>
      <c r="R42" s="145"/>
      <c r="S42" s="39">
        <v>6</v>
      </c>
      <c r="T42" s="42">
        <v>5</v>
      </c>
      <c r="U42" s="146">
        <f t="shared" si="0"/>
        <v>1</v>
      </c>
      <c r="V42" s="146">
        <f t="shared" si="1"/>
        <v>5.5</v>
      </c>
      <c r="W42" s="146">
        <f t="shared" si="2"/>
        <v>0.09090909090909091</v>
      </c>
      <c r="X42" s="146">
        <f t="shared" si="3"/>
        <v>0.5</v>
      </c>
      <c r="Y42" s="129">
        <f t="shared" si="4"/>
        <v>0.7071067811865476</v>
      </c>
      <c r="Z42" s="129">
        <f t="shared" si="5"/>
        <v>0.128564869306645</v>
      </c>
      <c r="AA42" s="129">
        <f t="shared" si="6"/>
        <v>0.09090909090909091</v>
      </c>
      <c r="AB42" s="67"/>
    </row>
    <row r="43" spans="1:28" ht="15">
      <c r="A43" s="66">
        <f t="shared" si="7"/>
        <v>0</v>
      </c>
      <c r="B43" s="66">
        <f t="shared" si="8"/>
        <v>0</v>
      </c>
      <c r="C43" s="66">
        <f t="shared" si="9"/>
        <v>0</v>
      </c>
      <c r="D43" s="66">
        <f t="shared" si="10"/>
        <v>0</v>
      </c>
      <c r="E43" s="66">
        <f t="shared" si="11"/>
        <v>0</v>
      </c>
      <c r="F43" s="141">
        <f t="shared" si="12"/>
        <v>0</v>
      </c>
      <c r="G43" s="141">
        <f t="shared" si="13"/>
        <v>0</v>
      </c>
      <c r="H43" s="66">
        <f t="shared" si="14"/>
        <v>0</v>
      </c>
      <c r="I43" s="66">
        <f t="shared" si="15"/>
        <v>110</v>
      </c>
      <c r="J43" s="66">
        <f t="shared" si="16"/>
        <v>0</v>
      </c>
      <c r="K43" s="141">
        <f t="shared" si="17"/>
        <v>2018</v>
      </c>
      <c r="L43" s="66">
        <f t="shared" si="18"/>
        <v>122</v>
      </c>
      <c r="M43" s="66">
        <f t="shared" si="19"/>
        <v>122</v>
      </c>
      <c r="N43" s="147">
        <f t="shared" si="20"/>
        <v>110</v>
      </c>
      <c r="O43" s="143">
        <f t="shared" si="21"/>
        <v>0</v>
      </c>
      <c r="P43" s="144" t="s">
        <v>229</v>
      </c>
      <c r="Q43" s="37">
        <v>26</v>
      </c>
      <c r="R43" s="145"/>
      <c r="S43" s="39">
        <v>5</v>
      </c>
      <c r="T43" s="42">
        <v>5</v>
      </c>
      <c r="U43" s="146">
        <f t="shared" si="0"/>
        <v>0</v>
      </c>
      <c r="V43" s="146">
        <f t="shared" si="1"/>
        <v>5</v>
      </c>
      <c r="W43" s="146">
        <f t="shared" si="2"/>
        <v>0</v>
      </c>
      <c r="X43" s="146">
        <f t="shared" si="3"/>
        <v>0</v>
      </c>
      <c r="Y43" s="129">
        <f t="shared" si="4"/>
        <v>0</v>
      </c>
      <c r="Z43" s="129">
        <f t="shared" si="5"/>
        <v>0</v>
      </c>
      <c r="AA43" s="129">
        <f t="shared" si="6"/>
        <v>0</v>
      </c>
      <c r="AB43" s="67"/>
    </row>
    <row r="44" spans="1:28" ht="15">
      <c r="A44" s="66">
        <f t="shared" si="7"/>
        <v>0</v>
      </c>
      <c r="B44" s="66">
        <f t="shared" si="8"/>
        <v>0</v>
      </c>
      <c r="C44" s="66">
        <f t="shared" si="9"/>
        <v>0</v>
      </c>
      <c r="D44" s="66">
        <f t="shared" si="10"/>
        <v>0</v>
      </c>
      <c r="E44" s="66">
        <f t="shared" si="11"/>
        <v>0</v>
      </c>
      <c r="F44" s="141">
        <f t="shared" si="12"/>
        <v>0</v>
      </c>
      <c r="G44" s="141">
        <f t="shared" si="13"/>
        <v>0</v>
      </c>
      <c r="H44" s="66">
        <f t="shared" si="14"/>
        <v>0</v>
      </c>
      <c r="I44" s="66">
        <f t="shared" si="15"/>
        <v>110</v>
      </c>
      <c r="J44" s="66">
        <f t="shared" si="16"/>
        <v>0</v>
      </c>
      <c r="K44" s="141">
        <f t="shared" si="17"/>
        <v>2018</v>
      </c>
      <c r="L44" s="66">
        <f t="shared" si="18"/>
        <v>122</v>
      </c>
      <c r="M44" s="66">
        <f t="shared" si="19"/>
        <v>122</v>
      </c>
      <c r="N44" s="147">
        <f t="shared" si="20"/>
        <v>110</v>
      </c>
      <c r="O44" s="143">
        <f t="shared" si="21"/>
        <v>0</v>
      </c>
      <c r="P44" s="144" t="s">
        <v>229</v>
      </c>
      <c r="Q44" s="32">
        <v>27</v>
      </c>
      <c r="R44" s="145"/>
      <c r="S44" s="39">
        <v>5</v>
      </c>
      <c r="T44" s="42">
        <v>4</v>
      </c>
      <c r="U44" s="146">
        <f t="shared" si="0"/>
        <v>1</v>
      </c>
      <c r="V44" s="146">
        <f t="shared" si="1"/>
        <v>4.5</v>
      </c>
      <c r="W44" s="146">
        <f t="shared" si="2"/>
        <v>0.1111111111111111</v>
      </c>
      <c r="X44" s="146">
        <f t="shared" si="3"/>
        <v>0.5</v>
      </c>
      <c r="Y44" s="129">
        <f t="shared" si="4"/>
        <v>0.7071067811865476</v>
      </c>
      <c r="Z44" s="129">
        <f t="shared" si="5"/>
        <v>0.15713484026367724</v>
      </c>
      <c r="AA44" s="129">
        <f t="shared" si="6"/>
        <v>0.11111111111111112</v>
      </c>
      <c r="AB44" s="67"/>
    </row>
    <row r="45" spans="1:28" ht="15">
      <c r="A45" s="66">
        <f t="shared" si="7"/>
        <v>0</v>
      </c>
      <c r="B45" s="66">
        <f t="shared" si="8"/>
        <v>0</v>
      </c>
      <c r="C45" s="66">
        <f t="shared" si="9"/>
        <v>0</v>
      </c>
      <c r="D45" s="66">
        <f t="shared" si="10"/>
        <v>0</v>
      </c>
      <c r="E45" s="66">
        <f t="shared" si="11"/>
        <v>0</v>
      </c>
      <c r="F45" s="141">
        <f t="shared" si="12"/>
        <v>0</v>
      </c>
      <c r="G45" s="141">
        <f t="shared" si="13"/>
        <v>0</v>
      </c>
      <c r="H45" s="66">
        <f t="shared" si="14"/>
        <v>0</v>
      </c>
      <c r="I45" s="66">
        <f t="shared" si="15"/>
        <v>110</v>
      </c>
      <c r="J45" s="66">
        <f t="shared" si="16"/>
        <v>0</v>
      </c>
      <c r="K45" s="141">
        <f t="shared" si="17"/>
        <v>2018</v>
      </c>
      <c r="L45" s="66">
        <f t="shared" si="18"/>
        <v>122</v>
      </c>
      <c r="M45" s="66">
        <f t="shared" si="19"/>
        <v>122</v>
      </c>
      <c r="N45" s="147">
        <f t="shared" si="20"/>
        <v>110</v>
      </c>
      <c r="O45" s="143">
        <f t="shared" si="21"/>
        <v>0</v>
      </c>
      <c r="P45" s="144" t="s">
        <v>229</v>
      </c>
      <c r="Q45" s="37">
        <v>28</v>
      </c>
      <c r="R45" s="145"/>
      <c r="S45" s="39">
        <v>5</v>
      </c>
      <c r="T45" s="42">
        <v>4</v>
      </c>
      <c r="U45" s="146">
        <f t="shared" si="0"/>
        <v>1</v>
      </c>
      <c r="V45" s="146">
        <f t="shared" si="1"/>
        <v>4.5</v>
      </c>
      <c r="W45" s="146">
        <f t="shared" si="2"/>
        <v>0.1111111111111111</v>
      </c>
      <c r="X45" s="146">
        <f t="shared" si="3"/>
        <v>0.5</v>
      </c>
      <c r="Y45" s="129">
        <f t="shared" si="4"/>
        <v>0.7071067811865476</v>
      </c>
      <c r="Z45" s="129">
        <f t="shared" si="5"/>
        <v>0.15713484026367724</v>
      </c>
      <c r="AA45" s="129">
        <f t="shared" si="6"/>
        <v>0.11111111111111112</v>
      </c>
      <c r="AB45" s="67"/>
    </row>
    <row r="46" spans="1:28" ht="15">
      <c r="A46" s="66">
        <f t="shared" si="7"/>
        <v>0</v>
      </c>
      <c r="B46" s="66">
        <f t="shared" si="8"/>
        <v>0</v>
      </c>
      <c r="C46" s="66">
        <f t="shared" si="9"/>
        <v>0</v>
      </c>
      <c r="D46" s="66">
        <f t="shared" si="10"/>
        <v>0</v>
      </c>
      <c r="E46" s="66">
        <f t="shared" si="11"/>
        <v>0</v>
      </c>
      <c r="F46" s="141">
        <f t="shared" si="12"/>
        <v>0</v>
      </c>
      <c r="G46" s="141">
        <f t="shared" si="13"/>
        <v>0</v>
      </c>
      <c r="H46" s="66">
        <f t="shared" si="14"/>
        <v>0</v>
      </c>
      <c r="I46" s="66">
        <f t="shared" si="15"/>
        <v>110</v>
      </c>
      <c r="J46" s="66">
        <f t="shared" si="16"/>
        <v>0</v>
      </c>
      <c r="K46" s="141">
        <f t="shared" si="17"/>
        <v>2018</v>
      </c>
      <c r="L46" s="66">
        <f t="shared" si="18"/>
        <v>122</v>
      </c>
      <c r="M46" s="66">
        <f t="shared" si="19"/>
        <v>122</v>
      </c>
      <c r="N46" s="147">
        <f t="shared" si="20"/>
        <v>110</v>
      </c>
      <c r="O46" s="143">
        <f t="shared" si="21"/>
        <v>0</v>
      </c>
      <c r="P46" s="144" t="s">
        <v>229</v>
      </c>
      <c r="Q46" s="32">
        <v>29</v>
      </c>
      <c r="R46" s="145"/>
      <c r="S46" s="39">
        <v>6</v>
      </c>
      <c r="T46" s="42">
        <v>5</v>
      </c>
      <c r="U46" s="146">
        <f t="shared" si="0"/>
        <v>1</v>
      </c>
      <c r="V46" s="146">
        <f t="shared" si="1"/>
        <v>5.5</v>
      </c>
      <c r="W46" s="146">
        <f t="shared" si="2"/>
        <v>0.09090909090909091</v>
      </c>
      <c r="X46" s="146">
        <f t="shared" si="3"/>
        <v>0.5</v>
      </c>
      <c r="Y46" s="129">
        <f t="shared" si="4"/>
        <v>0.7071067811865476</v>
      </c>
      <c r="Z46" s="129">
        <f t="shared" si="5"/>
        <v>0.128564869306645</v>
      </c>
      <c r="AA46" s="129">
        <f t="shared" si="6"/>
        <v>0.09090909090909091</v>
      </c>
      <c r="AB46" s="67"/>
    </row>
    <row r="47" spans="1:28" ht="15">
      <c r="A47" s="66">
        <f t="shared" si="7"/>
        <v>0</v>
      </c>
      <c r="B47" s="66">
        <f t="shared" si="8"/>
        <v>0</v>
      </c>
      <c r="C47" s="66">
        <f t="shared" si="9"/>
        <v>0</v>
      </c>
      <c r="D47" s="66">
        <f t="shared" si="10"/>
        <v>0</v>
      </c>
      <c r="E47" s="66">
        <f t="shared" si="11"/>
        <v>0</v>
      </c>
      <c r="F47" s="141">
        <f t="shared" si="12"/>
        <v>0</v>
      </c>
      <c r="G47" s="141">
        <f t="shared" si="13"/>
        <v>0</v>
      </c>
      <c r="H47" s="66">
        <f t="shared" si="14"/>
        <v>0</v>
      </c>
      <c r="I47" s="66">
        <f t="shared" si="15"/>
        <v>110</v>
      </c>
      <c r="J47" s="66">
        <f t="shared" si="16"/>
        <v>0</v>
      </c>
      <c r="K47" s="141">
        <f t="shared" si="17"/>
        <v>2018</v>
      </c>
      <c r="L47" s="66">
        <f t="shared" si="18"/>
        <v>122</v>
      </c>
      <c r="M47" s="66">
        <f t="shared" si="19"/>
        <v>122</v>
      </c>
      <c r="N47" s="147">
        <f t="shared" si="20"/>
        <v>110</v>
      </c>
      <c r="O47" s="143">
        <f t="shared" si="21"/>
        <v>0</v>
      </c>
      <c r="P47" s="144" t="s">
        <v>229</v>
      </c>
      <c r="Q47" s="37">
        <v>30</v>
      </c>
      <c r="R47" s="145"/>
      <c r="S47" s="39">
        <v>5</v>
      </c>
      <c r="T47" s="42">
        <v>4</v>
      </c>
      <c r="U47" s="146">
        <f t="shared" si="0"/>
        <v>1</v>
      </c>
      <c r="V47" s="146">
        <f t="shared" si="1"/>
        <v>4.5</v>
      </c>
      <c r="W47" s="146">
        <f t="shared" si="2"/>
        <v>0.1111111111111111</v>
      </c>
      <c r="X47" s="146">
        <f t="shared" si="3"/>
        <v>0.5</v>
      </c>
      <c r="Y47" s="129">
        <f t="shared" si="4"/>
        <v>0.7071067811865476</v>
      </c>
      <c r="Z47" s="129">
        <f t="shared" si="5"/>
        <v>0.15713484026367724</v>
      </c>
      <c r="AA47" s="129">
        <f t="shared" si="6"/>
        <v>0.11111111111111112</v>
      </c>
      <c r="AB47" s="67"/>
    </row>
    <row r="48" spans="1:28" ht="15">
      <c r="A48" s="66">
        <f t="shared" si="7"/>
        <v>0</v>
      </c>
      <c r="B48" s="66">
        <f t="shared" si="8"/>
        <v>0</v>
      </c>
      <c r="C48" s="66">
        <f t="shared" si="9"/>
        <v>0</v>
      </c>
      <c r="D48" s="66">
        <f t="shared" si="10"/>
        <v>0</v>
      </c>
      <c r="E48" s="66">
        <f t="shared" si="11"/>
        <v>0</v>
      </c>
      <c r="F48" s="141">
        <f t="shared" si="12"/>
        <v>0</v>
      </c>
      <c r="G48" s="141">
        <f t="shared" si="13"/>
        <v>0</v>
      </c>
      <c r="H48" s="66">
        <f t="shared" si="14"/>
        <v>0</v>
      </c>
      <c r="I48" s="66">
        <f t="shared" si="15"/>
        <v>110</v>
      </c>
      <c r="J48" s="66">
        <f t="shared" si="16"/>
        <v>0</v>
      </c>
      <c r="K48" s="141">
        <f t="shared" si="17"/>
        <v>2018</v>
      </c>
      <c r="L48" s="66">
        <f t="shared" si="18"/>
        <v>122</v>
      </c>
      <c r="M48" s="66">
        <f t="shared" si="19"/>
        <v>122</v>
      </c>
      <c r="N48" s="147">
        <f t="shared" si="20"/>
        <v>110</v>
      </c>
      <c r="O48" s="143">
        <f t="shared" si="21"/>
        <v>0</v>
      </c>
      <c r="P48" s="144" t="s">
        <v>229</v>
      </c>
      <c r="Q48" s="32">
        <v>31</v>
      </c>
      <c r="R48" s="145"/>
      <c r="S48" s="39">
        <v>5</v>
      </c>
      <c r="T48" s="42">
        <v>5</v>
      </c>
      <c r="U48" s="146">
        <f t="shared" si="0"/>
        <v>0</v>
      </c>
      <c r="V48" s="146">
        <f t="shared" si="1"/>
        <v>5</v>
      </c>
      <c r="W48" s="146">
        <f t="shared" si="2"/>
        <v>0</v>
      </c>
      <c r="X48" s="146">
        <f t="shared" si="3"/>
        <v>0</v>
      </c>
      <c r="Y48" s="129">
        <f t="shared" si="4"/>
        <v>0</v>
      </c>
      <c r="Z48" s="129">
        <f t="shared" si="5"/>
        <v>0</v>
      </c>
      <c r="AA48" s="129">
        <f t="shared" si="6"/>
        <v>0</v>
      </c>
      <c r="AB48" s="67"/>
    </row>
    <row r="49" spans="1:28" ht="15">
      <c r="A49" s="66">
        <f t="shared" si="7"/>
        <v>0</v>
      </c>
      <c r="B49" s="66">
        <f t="shared" si="8"/>
        <v>0</v>
      </c>
      <c r="C49" s="66">
        <f t="shared" si="9"/>
        <v>0</v>
      </c>
      <c r="D49" s="66">
        <f t="shared" si="10"/>
        <v>0</v>
      </c>
      <c r="E49" s="66">
        <f t="shared" si="11"/>
        <v>0</v>
      </c>
      <c r="F49" s="141">
        <f t="shared" si="12"/>
        <v>0</v>
      </c>
      <c r="G49" s="141">
        <f t="shared" si="13"/>
        <v>0</v>
      </c>
      <c r="H49" s="66">
        <f t="shared" si="14"/>
        <v>0</v>
      </c>
      <c r="I49" s="66">
        <f t="shared" si="15"/>
        <v>110</v>
      </c>
      <c r="J49" s="66">
        <f t="shared" si="16"/>
        <v>0</v>
      </c>
      <c r="K49" s="141">
        <f t="shared" si="17"/>
        <v>2018</v>
      </c>
      <c r="L49" s="66">
        <f t="shared" si="18"/>
        <v>122</v>
      </c>
      <c r="M49" s="66">
        <f t="shared" si="19"/>
        <v>122</v>
      </c>
      <c r="N49" s="147">
        <f t="shared" si="20"/>
        <v>110</v>
      </c>
      <c r="O49" s="143">
        <f t="shared" si="21"/>
        <v>0</v>
      </c>
      <c r="P49" s="144" t="s">
        <v>229</v>
      </c>
      <c r="Q49" s="37">
        <v>32</v>
      </c>
      <c r="R49" s="145"/>
      <c r="S49" s="39">
        <v>6</v>
      </c>
      <c r="T49" s="42">
        <v>6</v>
      </c>
      <c r="U49" s="146">
        <f t="shared" si="0"/>
        <v>0</v>
      </c>
      <c r="V49" s="146">
        <f t="shared" si="1"/>
        <v>6</v>
      </c>
      <c r="W49" s="146">
        <f t="shared" si="2"/>
        <v>0</v>
      </c>
      <c r="X49" s="146">
        <f t="shared" si="3"/>
        <v>0</v>
      </c>
      <c r="Y49" s="129">
        <f t="shared" si="4"/>
        <v>0</v>
      </c>
      <c r="Z49" s="129">
        <f t="shared" si="5"/>
        <v>0</v>
      </c>
      <c r="AA49" s="129">
        <f t="shared" si="6"/>
        <v>0</v>
      </c>
      <c r="AB49" s="67"/>
    </row>
    <row r="50" spans="1:28" ht="15">
      <c r="A50" s="66">
        <f t="shared" si="7"/>
        <v>0</v>
      </c>
      <c r="B50" s="66">
        <f t="shared" si="8"/>
        <v>0</v>
      </c>
      <c r="C50" s="66">
        <f t="shared" si="9"/>
        <v>0</v>
      </c>
      <c r="D50" s="66">
        <f t="shared" si="10"/>
        <v>0</v>
      </c>
      <c r="E50" s="66">
        <f t="shared" si="11"/>
        <v>0</v>
      </c>
      <c r="F50" s="141">
        <f t="shared" si="12"/>
        <v>0</v>
      </c>
      <c r="G50" s="141">
        <f t="shared" si="13"/>
        <v>0</v>
      </c>
      <c r="H50" s="66">
        <f t="shared" si="14"/>
        <v>0</v>
      </c>
      <c r="I50" s="66">
        <f t="shared" si="15"/>
        <v>110</v>
      </c>
      <c r="J50" s="66">
        <f t="shared" si="16"/>
        <v>0</v>
      </c>
      <c r="K50" s="141">
        <f t="shared" si="17"/>
        <v>2018</v>
      </c>
      <c r="L50" s="66">
        <f t="shared" si="18"/>
        <v>122</v>
      </c>
      <c r="M50" s="66">
        <f t="shared" si="19"/>
        <v>122</v>
      </c>
      <c r="N50" s="147">
        <f t="shared" si="20"/>
        <v>110</v>
      </c>
      <c r="O50" s="143">
        <f t="shared" si="21"/>
        <v>0</v>
      </c>
      <c r="P50" s="144" t="s">
        <v>229</v>
      </c>
      <c r="Q50" s="32">
        <v>33</v>
      </c>
      <c r="R50" s="145"/>
      <c r="S50" s="39">
        <v>4</v>
      </c>
      <c r="T50" s="42">
        <v>5</v>
      </c>
      <c r="U50" s="146">
        <f t="shared" si="0"/>
        <v>1</v>
      </c>
      <c r="V50" s="146">
        <f t="shared" si="1"/>
        <v>4.5</v>
      </c>
      <c r="W50" s="146">
        <f t="shared" si="2"/>
        <v>0.1111111111111111</v>
      </c>
      <c r="X50" s="146">
        <f t="shared" si="3"/>
        <v>0.5</v>
      </c>
      <c r="Y50" s="129">
        <f t="shared" si="4"/>
        <v>0.7071067811865476</v>
      </c>
      <c r="Z50" s="129">
        <f t="shared" si="5"/>
        <v>0.15713484026367724</v>
      </c>
      <c r="AA50" s="129">
        <f t="shared" si="6"/>
        <v>0.11111111111111112</v>
      </c>
      <c r="AB50" s="67"/>
    </row>
    <row r="51" spans="1:28" ht="15">
      <c r="A51" s="66">
        <f t="shared" si="7"/>
        <v>0</v>
      </c>
      <c r="B51" s="66">
        <f t="shared" si="8"/>
        <v>0</v>
      </c>
      <c r="C51" s="66">
        <f t="shared" si="9"/>
        <v>0</v>
      </c>
      <c r="D51" s="66">
        <f t="shared" si="10"/>
        <v>0</v>
      </c>
      <c r="E51" s="66">
        <f t="shared" si="11"/>
        <v>0</v>
      </c>
      <c r="F51" s="141">
        <f t="shared" si="12"/>
        <v>0</v>
      </c>
      <c r="G51" s="141">
        <f t="shared" si="13"/>
        <v>0</v>
      </c>
      <c r="H51" s="66">
        <f t="shared" si="14"/>
        <v>0</v>
      </c>
      <c r="I51" s="66">
        <f t="shared" si="15"/>
        <v>110</v>
      </c>
      <c r="J51" s="66">
        <f t="shared" si="16"/>
        <v>0</v>
      </c>
      <c r="K51" s="141">
        <f t="shared" si="17"/>
        <v>2018</v>
      </c>
      <c r="L51" s="66">
        <f t="shared" si="18"/>
        <v>122</v>
      </c>
      <c r="M51" s="66">
        <f t="shared" si="19"/>
        <v>122</v>
      </c>
      <c r="N51" s="147">
        <f t="shared" si="20"/>
        <v>110</v>
      </c>
      <c r="O51" s="143">
        <f t="shared" si="21"/>
        <v>0</v>
      </c>
      <c r="P51" s="144" t="s">
        <v>229</v>
      </c>
      <c r="Q51" s="37">
        <v>34</v>
      </c>
      <c r="R51" s="145"/>
      <c r="S51" s="39">
        <v>4</v>
      </c>
      <c r="T51" s="42">
        <v>4</v>
      </c>
      <c r="U51" s="146">
        <f t="shared" si="0"/>
        <v>0</v>
      </c>
      <c r="V51" s="146">
        <f t="shared" si="1"/>
        <v>4</v>
      </c>
      <c r="W51" s="146">
        <f t="shared" si="2"/>
        <v>0</v>
      </c>
      <c r="X51" s="146">
        <f t="shared" si="3"/>
        <v>0</v>
      </c>
      <c r="Y51" s="129">
        <f t="shared" si="4"/>
        <v>0</v>
      </c>
      <c r="Z51" s="129">
        <f t="shared" si="5"/>
        <v>0</v>
      </c>
      <c r="AA51" s="129">
        <f t="shared" si="6"/>
        <v>0</v>
      </c>
      <c r="AB51" s="67"/>
    </row>
    <row r="52" spans="1:28" ht="15">
      <c r="A52" s="66">
        <f t="shared" si="7"/>
        <v>0</v>
      </c>
      <c r="B52" s="66">
        <f t="shared" si="8"/>
        <v>0</v>
      </c>
      <c r="C52" s="66">
        <f t="shared" si="9"/>
        <v>0</v>
      </c>
      <c r="D52" s="66">
        <f t="shared" si="10"/>
        <v>0</v>
      </c>
      <c r="E52" s="66">
        <f t="shared" si="11"/>
        <v>0</v>
      </c>
      <c r="F52" s="141">
        <f t="shared" si="12"/>
        <v>0</v>
      </c>
      <c r="G52" s="141">
        <f t="shared" si="13"/>
        <v>0</v>
      </c>
      <c r="H52" s="66">
        <f t="shared" si="14"/>
        <v>0</v>
      </c>
      <c r="I52" s="66">
        <f t="shared" si="15"/>
        <v>110</v>
      </c>
      <c r="J52" s="66">
        <f t="shared" si="16"/>
        <v>0</v>
      </c>
      <c r="K52" s="141">
        <f t="shared" si="17"/>
        <v>2018</v>
      </c>
      <c r="L52" s="66">
        <f t="shared" si="18"/>
        <v>122</v>
      </c>
      <c r="M52" s="66">
        <f t="shared" si="19"/>
        <v>122</v>
      </c>
      <c r="N52" s="147">
        <f t="shared" si="20"/>
        <v>110</v>
      </c>
      <c r="O52" s="143">
        <f t="shared" si="21"/>
        <v>0</v>
      </c>
      <c r="P52" s="144" t="s">
        <v>229</v>
      </c>
      <c r="Q52" s="32">
        <v>35</v>
      </c>
      <c r="R52" s="145"/>
      <c r="S52" s="39">
        <v>5</v>
      </c>
      <c r="T52" s="42">
        <v>5</v>
      </c>
      <c r="U52" s="146">
        <f t="shared" si="0"/>
        <v>0</v>
      </c>
      <c r="V52" s="146">
        <f t="shared" si="1"/>
        <v>5</v>
      </c>
      <c r="W52" s="146">
        <f t="shared" si="2"/>
        <v>0</v>
      </c>
      <c r="X52" s="146">
        <f t="shared" si="3"/>
        <v>0</v>
      </c>
      <c r="Y52" s="129">
        <f t="shared" si="4"/>
        <v>0</v>
      </c>
      <c r="Z52" s="129">
        <f t="shared" si="5"/>
        <v>0</v>
      </c>
      <c r="AA52" s="129">
        <f t="shared" si="6"/>
        <v>0</v>
      </c>
      <c r="AB52" s="67"/>
    </row>
    <row r="53" spans="1:28" ht="15">
      <c r="A53" s="66">
        <f t="shared" si="7"/>
        <v>0</v>
      </c>
      <c r="B53" s="66">
        <f t="shared" si="8"/>
        <v>0</v>
      </c>
      <c r="C53" s="66">
        <f t="shared" si="9"/>
        <v>0</v>
      </c>
      <c r="D53" s="66">
        <f t="shared" si="10"/>
        <v>0</v>
      </c>
      <c r="E53" s="66">
        <f t="shared" si="11"/>
        <v>0</v>
      </c>
      <c r="F53" s="141">
        <f t="shared" si="12"/>
        <v>0</v>
      </c>
      <c r="G53" s="141">
        <f t="shared" si="13"/>
        <v>0</v>
      </c>
      <c r="H53" s="66">
        <f t="shared" si="14"/>
        <v>0</v>
      </c>
      <c r="I53" s="66">
        <f t="shared" si="15"/>
        <v>110</v>
      </c>
      <c r="J53" s="66">
        <f t="shared" si="16"/>
        <v>0</v>
      </c>
      <c r="K53" s="141">
        <f t="shared" si="17"/>
        <v>2018</v>
      </c>
      <c r="L53" s="66">
        <f t="shared" si="18"/>
        <v>122</v>
      </c>
      <c r="M53" s="66">
        <f t="shared" si="19"/>
        <v>122</v>
      </c>
      <c r="N53" s="147">
        <f t="shared" si="20"/>
        <v>110</v>
      </c>
      <c r="O53" s="143">
        <f t="shared" si="21"/>
        <v>0</v>
      </c>
      <c r="P53" s="144" t="s">
        <v>229</v>
      </c>
      <c r="Q53" s="37">
        <v>36</v>
      </c>
      <c r="R53" s="145"/>
      <c r="S53" s="39">
        <v>6</v>
      </c>
      <c r="T53" s="42">
        <v>8</v>
      </c>
      <c r="U53" s="146">
        <f t="shared" si="0"/>
        <v>2</v>
      </c>
      <c r="V53" s="146">
        <f t="shared" si="1"/>
        <v>7</v>
      </c>
      <c r="W53" s="146">
        <f t="shared" si="2"/>
        <v>0.14285714285714285</v>
      </c>
      <c r="X53" s="146">
        <f t="shared" si="3"/>
        <v>2</v>
      </c>
      <c r="Y53" s="129">
        <f t="shared" si="4"/>
        <v>1.4142135623730951</v>
      </c>
      <c r="Z53" s="129">
        <f t="shared" si="5"/>
        <v>0.20203050891044216</v>
      </c>
      <c r="AA53" s="129">
        <f t="shared" si="6"/>
        <v>0.14285714285714285</v>
      </c>
      <c r="AB53" s="67"/>
    </row>
    <row r="54" spans="1:28" ht="15">
      <c r="A54" s="66">
        <f t="shared" si="7"/>
        <v>0</v>
      </c>
      <c r="B54" s="66">
        <f t="shared" si="8"/>
        <v>0</v>
      </c>
      <c r="C54" s="66">
        <f t="shared" si="9"/>
        <v>0</v>
      </c>
      <c r="D54" s="66">
        <f t="shared" si="10"/>
        <v>0</v>
      </c>
      <c r="E54" s="66">
        <f t="shared" si="11"/>
        <v>0</v>
      </c>
      <c r="F54" s="141">
        <f t="shared" si="12"/>
        <v>0</v>
      </c>
      <c r="G54" s="141">
        <f t="shared" si="13"/>
        <v>0</v>
      </c>
      <c r="H54" s="66">
        <f t="shared" si="14"/>
        <v>0</v>
      </c>
      <c r="I54" s="66">
        <f t="shared" si="15"/>
        <v>110</v>
      </c>
      <c r="J54" s="66">
        <f t="shared" si="16"/>
        <v>0</v>
      </c>
      <c r="K54" s="141">
        <f t="shared" si="17"/>
        <v>2018</v>
      </c>
      <c r="L54" s="66">
        <f t="shared" si="18"/>
        <v>122</v>
      </c>
      <c r="M54" s="66">
        <f t="shared" si="19"/>
        <v>122</v>
      </c>
      <c r="N54" s="147">
        <f t="shared" si="20"/>
        <v>110</v>
      </c>
      <c r="O54" s="143">
        <f t="shared" si="21"/>
        <v>0</v>
      </c>
      <c r="P54" s="144" t="s">
        <v>229</v>
      </c>
      <c r="Q54" s="32">
        <v>37</v>
      </c>
      <c r="R54" s="145"/>
      <c r="S54" s="39">
        <v>5</v>
      </c>
      <c r="T54" s="42">
        <v>5</v>
      </c>
      <c r="U54" s="146">
        <f t="shared" si="0"/>
        <v>0</v>
      </c>
      <c r="V54" s="146">
        <f t="shared" si="1"/>
        <v>5</v>
      </c>
      <c r="W54" s="146">
        <f t="shared" si="2"/>
        <v>0</v>
      </c>
      <c r="X54" s="146">
        <f t="shared" si="3"/>
        <v>0</v>
      </c>
      <c r="Y54" s="129">
        <f t="shared" si="4"/>
        <v>0</v>
      </c>
      <c r="Z54" s="129">
        <f t="shared" si="5"/>
        <v>0</v>
      </c>
      <c r="AA54" s="129">
        <f t="shared" si="6"/>
        <v>0</v>
      </c>
      <c r="AB54" s="67"/>
    </row>
    <row r="55" spans="1:28" ht="15">
      <c r="A55" s="66">
        <f t="shared" si="7"/>
        <v>0</v>
      </c>
      <c r="B55" s="66">
        <f t="shared" si="8"/>
        <v>0</v>
      </c>
      <c r="C55" s="66">
        <f t="shared" si="9"/>
        <v>0</v>
      </c>
      <c r="D55" s="66">
        <f t="shared" si="10"/>
        <v>0</v>
      </c>
      <c r="E55" s="66">
        <f t="shared" si="11"/>
        <v>0</v>
      </c>
      <c r="F55" s="141">
        <f t="shared" si="12"/>
        <v>0</v>
      </c>
      <c r="G55" s="141">
        <f t="shared" si="13"/>
        <v>0</v>
      </c>
      <c r="H55" s="66">
        <f t="shared" si="14"/>
        <v>0</v>
      </c>
      <c r="I55" s="66">
        <f t="shared" si="15"/>
        <v>110</v>
      </c>
      <c r="J55" s="66">
        <f t="shared" si="16"/>
        <v>0</v>
      </c>
      <c r="K55" s="141">
        <f t="shared" si="17"/>
        <v>2018</v>
      </c>
      <c r="L55" s="66">
        <f t="shared" si="18"/>
        <v>122</v>
      </c>
      <c r="M55" s="66">
        <f t="shared" si="19"/>
        <v>122</v>
      </c>
      <c r="N55" s="147">
        <f t="shared" si="20"/>
        <v>110</v>
      </c>
      <c r="O55" s="143">
        <f t="shared" si="21"/>
        <v>0</v>
      </c>
      <c r="P55" s="144" t="s">
        <v>229</v>
      </c>
      <c r="Q55" s="37">
        <v>38</v>
      </c>
      <c r="R55" s="145"/>
      <c r="S55" s="39">
        <v>5</v>
      </c>
      <c r="T55" s="42">
        <v>6</v>
      </c>
      <c r="U55" s="146">
        <f t="shared" si="0"/>
        <v>1</v>
      </c>
      <c r="V55" s="146">
        <f t="shared" si="1"/>
        <v>5.5</v>
      </c>
      <c r="W55" s="146">
        <f t="shared" si="2"/>
        <v>0.09090909090909091</v>
      </c>
      <c r="X55" s="146">
        <f t="shared" si="3"/>
        <v>0.5</v>
      </c>
      <c r="Y55" s="129">
        <f t="shared" si="4"/>
        <v>0.7071067811865476</v>
      </c>
      <c r="Z55" s="129">
        <f t="shared" si="5"/>
        <v>0.128564869306645</v>
      </c>
      <c r="AA55" s="129">
        <f t="shared" si="6"/>
        <v>0.09090909090909091</v>
      </c>
      <c r="AB55" s="67"/>
    </row>
    <row r="56" spans="1:28" ht="15">
      <c r="A56" s="66">
        <f t="shared" si="7"/>
        <v>0</v>
      </c>
      <c r="B56" s="66">
        <f t="shared" si="8"/>
        <v>0</v>
      </c>
      <c r="C56" s="66">
        <f t="shared" si="9"/>
        <v>0</v>
      </c>
      <c r="D56" s="66">
        <f t="shared" si="10"/>
        <v>0</v>
      </c>
      <c r="E56" s="66">
        <f t="shared" si="11"/>
        <v>0</v>
      </c>
      <c r="F56" s="141">
        <f t="shared" si="12"/>
        <v>0</v>
      </c>
      <c r="G56" s="141">
        <f t="shared" si="13"/>
        <v>0</v>
      </c>
      <c r="H56" s="66">
        <f t="shared" si="14"/>
        <v>0</v>
      </c>
      <c r="I56" s="66">
        <f t="shared" si="15"/>
        <v>110</v>
      </c>
      <c r="J56" s="66">
        <f t="shared" si="16"/>
        <v>0</v>
      </c>
      <c r="K56" s="141">
        <f t="shared" si="17"/>
        <v>2018</v>
      </c>
      <c r="L56" s="66">
        <f t="shared" si="18"/>
        <v>122</v>
      </c>
      <c r="M56" s="66">
        <f t="shared" si="19"/>
        <v>122</v>
      </c>
      <c r="N56" s="147">
        <f t="shared" si="20"/>
        <v>110</v>
      </c>
      <c r="O56" s="143">
        <f t="shared" si="21"/>
        <v>0</v>
      </c>
      <c r="P56" s="144" t="s">
        <v>229</v>
      </c>
      <c r="Q56" s="32">
        <v>39</v>
      </c>
      <c r="R56" s="145"/>
      <c r="S56" s="39">
        <v>5</v>
      </c>
      <c r="T56" s="42">
        <v>4</v>
      </c>
      <c r="U56" s="146">
        <f t="shared" si="0"/>
        <v>1</v>
      </c>
      <c r="V56" s="146">
        <f t="shared" si="1"/>
        <v>4.5</v>
      </c>
      <c r="W56" s="146">
        <f t="shared" si="2"/>
        <v>0.1111111111111111</v>
      </c>
      <c r="X56" s="146">
        <f t="shared" si="3"/>
        <v>0.5</v>
      </c>
      <c r="Y56" s="129">
        <f t="shared" si="4"/>
        <v>0.7071067811865476</v>
      </c>
      <c r="Z56" s="129">
        <f t="shared" si="5"/>
        <v>0.15713484026367724</v>
      </c>
      <c r="AA56" s="129">
        <f t="shared" si="6"/>
        <v>0.11111111111111112</v>
      </c>
      <c r="AB56" s="67"/>
    </row>
    <row r="57" spans="1:28" ht="15">
      <c r="A57" s="66">
        <f t="shared" si="7"/>
        <v>0</v>
      </c>
      <c r="B57" s="66">
        <f t="shared" si="8"/>
        <v>0</v>
      </c>
      <c r="C57" s="66">
        <f t="shared" si="9"/>
        <v>0</v>
      </c>
      <c r="D57" s="66">
        <f t="shared" si="10"/>
        <v>0</v>
      </c>
      <c r="E57" s="66">
        <f t="shared" si="11"/>
        <v>0</v>
      </c>
      <c r="F57" s="141">
        <f t="shared" si="12"/>
        <v>0</v>
      </c>
      <c r="G57" s="141">
        <f t="shared" si="13"/>
        <v>0</v>
      </c>
      <c r="H57" s="66">
        <f t="shared" si="14"/>
        <v>0</v>
      </c>
      <c r="I57" s="66">
        <f t="shared" si="15"/>
        <v>110</v>
      </c>
      <c r="J57" s="66">
        <f t="shared" si="16"/>
        <v>0</v>
      </c>
      <c r="K57" s="141">
        <f t="shared" si="17"/>
        <v>2018</v>
      </c>
      <c r="L57" s="66">
        <f t="shared" si="18"/>
        <v>122</v>
      </c>
      <c r="M57" s="66">
        <f t="shared" si="19"/>
        <v>122</v>
      </c>
      <c r="N57" s="147">
        <f t="shared" si="20"/>
        <v>110</v>
      </c>
      <c r="O57" s="143">
        <f t="shared" si="21"/>
        <v>0</v>
      </c>
      <c r="P57" s="144" t="s">
        <v>229</v>
      </c>
      <c r="Q57" s="37">
        <v>40</v>
      </c>
      <c r="R57" s="145"/>
      <c r="S57" s="39">
        <v>5</v>
      </c>
      <c r="T57" s="42">
        <v>5</v>
      </c>
      <c r="U57" s="146">
        <f t="shared" si="0"/>
        <v>0</v>
      </c>
      <c r="V57" s="146">
        <f t="shared" si="1"/>
        <v>5</v>
      </c>
      <c r="W57" s="146">
        <f t="shared" si="2"/>
        <v>0</v>
      </c>
      <c r="X57" s="146">
        <f t="shared" si="3"/>
        <v>0</v>
      </c>
      <c r="Y57" s="129">
        <f t="shared" si="4"/>
        <v>0</v>
      </c>
      <c r="Z57" s="129">
        <f t="shared" si="5"/>
        <v>0</v>
      </c>
      <c r="AA57" s="129">
        <f t="shared" si="6"/>
        <v>0</v>
      </c>
      <c r="AB57" s="67"/>
    </row>
    <row r="58" spans="1:28" ht="15">
      <c r="A58" s="66">
        <f t="shared" si="7"/>
        <v>0</v>
      </c>
      <c r="B58" s="66">
        <f t="shared" si="8"/>
        <v>0</v>
      </c>
      <c r="C58" s="66">
        <f t="shared" si="9"/>
        <v>0</v>
      </c>
      <c r="D58" s="66">
        <f t="shared" si="10"/>
        <v>0</v>
      </c>
      <c r="E58" s="66">
        <f t="shared" si="11"/>
        <v>0</v>
      </c>
      <c r="F58" s="141">
        <f t="shared" si="12"/>
        <v>0</v>
      </c>
      <c r="G58" s="141">
        <f t="shared" si="13"/>
        <v>0</v>
      </c>
      <c r="H58" s="66">
        <f t="shared" si="14"/>
        <v>0</v>
      </c>
      <c r="I58" s="66">
        <f t="shared" si="15"/>
        <v>110</v>
      </c>
      <c r="J58" s="66">
        <f t="shared" si="16"/>
        <v>0</v>
      </c>
      <c r="K58" s="141">
        <f t="shared" si="17"/>
        <v>2018</v>
      </c>
      <c r="L58" s="66">
        <f t="shared" si="18"/>
        <v>122</v>
      </c>
      <c r="M58" s="66">
        <f t="shared" si="19"/>
        <v>122</v>
      </c>
      <c r="N58" s="147">
        <f t="shared" si="20"/>
        <v>110</v>
      </c>
      <c r="O58" s="143">
        <f t="shared" si="21"/>
        <v>0</v>
      </c>
      <c r="P58" s="144" t="s">
        <v>229</v>
      </c>
      <c r="Q58" s="32">
        <v>41</v>
      </c>
      <c r="R58" s="145"/>
      <c r="S58" s="39">
        <v>6</v>
      </c>
      <c r="T58" s="42">
        <v>6</v>
      </c>
      <c r="U58" s="146">
        <f t="shared" si="0"/>
        <v>0</v>
      </c>
      <c r="V58" s="146">
        <f t="shared" si="1"/>
        <v>6</v>
      </c>
      <c r="W58" s="146">
        <f t="shared" si="2"/>
        <v>0</v>
      </c>
      <c r="X58" s="146">
        <f t="shared" si="3"/>
        <v>0</v>
      </c>
      <c r="Y58" s="129">
        <f t="shared" si="4"/>
        <v>0</v>
      </c>
      <c r="Z58" s="129">
        <f t="shared" si="5"/>
        <v>0</v>
      </c>
      <c r="AA58" s="129">
        <f t="shared" si="6"/>
        <v>0</v>
      </c>
      <c r="AB58" s="67"/>
    </row>
    <row r="59" spans="1:28" ht="15">
      <c r="A59" s="66">
        <f t="shared" si="7"/>
        <v>0</v>
      </c>
      <c r="B59" s="66">
        <f t="shared" si="8"/>
        <v>0</v>
      </c>
      <c r="C59" s="66">
        <f t="shared" si="9"/>
        <v>0</v>
      </c>
      <c r="D59" s="66">
        <f t="shared" si="10"/>
        <v>0</v>
      </c>
      <c r="E59" s="66">
        <f t="shared" si="11"/>
        <v>0</v>
      </c>
      <c r="F59" s="141">
        <f t="shared" si="12"/>
        <v>0</v>
      </c>
      <c r="G59" s="141">
        <f t="shared" si="13"/>
        <v>0</v>
      </c>
      <c r="H59" s="66">
        <f t="shared" si="14"/>
        <v>0</v>
      </c>
      <c r="I59" s="66">
        <f t="shared" si="15"/>
        <v>110</v>
      </c>
      <c r="J59" s="66">
        <f t="shared" si="16"/>
        <v>0</v>
      </c>
      <c r="K59" s="141">
        <f t="shared" si="17"/>
        <v>2018</v>
      </c>
      <c r="L59" s="66">
        <f t="shared" si="18"/>
        <v>122</v>
      </c>
      <c r="M59" s="66">
        <f t="shared" si="19"/>
        <v>122</v>
      </c>
      <c r="N59" s="147">
        <f t="shared" si="20"/>
        <v>110</v>
      </c>
      <c r="O59" s="143">
        <f t="shared" si="21"/>
        <v>0</v>
      </c>
      <c r="P59" s="144" t="s">
        <v>229</v>
      </c>
      <c r="Q59" s="37">
        <v>42</v>
      </c>
      <c r="R59" s="145"/>
      <c r="S59" s="39">
        <v>6</v>
      </c>
      <c r="T59" s="42">
        <v>5</v>
      </c>
      <c r="U59" s="146">
        <f t="shared" si="0"/>
        <v>1</v>
      </c>
      <c r="V59" s="146">
        <f t="shared" si="1"/>
        <v>5.5</v>
      </c>
      <c r="W59" s="146">
        <f t="shared" si="2"/>
        <v>0.09090909090909091</v>
      </c>
      <c r="X59" s="146">
        <f t="shared" si="3"/>
        <v>0.5</v>
      </c>
      <c r="Y59" s="129">
        <f t="shared" si="4"/>
        <v>0.7071067811865476</v>
      </c>
      <c r="Z59" s="129">
        <f t="shared" si="5"/>
        <v>0.128564869306645</v>
      </c>
      <c r="AA59" s="129">
        <f t="shared" si="6"/>
        <v>0.09090909090909091</v>
      </c>
      <c r="AB59" s="67"/>
    </row>
    <row r="60" spans="1:28" ht="15">
      <c r="A60" s="66">
        <f t="shared" si="7"/>
        <v>0</v>
      </c>
      <c r="B60" s="66">
        <f t="shared" si="8"/>
        <v>0</v>
      </c>
      <c r="C60" s="66">
        <f t="shared" si="9"/>
        <v>0</v>
      </c>
      <c r="D60" s="66">
        <f t="shared" si="10"/>
        <v>0</v>
      </c>
      <c r="E60" s="66">
        <f t="shared" si="11"/>
        <v>0</v>
      </c>
      <c r="F60" s="141">
        <f t="shared" si="12"/>
        <v>0</v>
      </c>
      <c r="G60" s="141">
        <f t="shared" si="13"/>
        <v>0</v>
      </c>
      <c r="H60" s="66">
        <f t="shared" si="14"/>
        <v>0</v>
      </c>
      <c r="I60" s="66">
        <f t="shared" si="15"/>
        <v>110</v>
      </c>
      <c r="J60" s="66">
        <f t="shared" si="16"/>
        <v>0</v>
      </c>
      <c r="K60" s="141">
        <f t="shared" si="17"/>
        <v>2018</v>
      </c>
      <c r="L60" s="66">
        <f t="shared" si="18"/>
        <v>122</v>
      </c>
      <c r="M60" s="66">
        <f t="shared" si="19"/>
        <v>122</v>
      </c>
      <c r="N60" s="147">
        <f t="shared" si="20"/>
        <v>110</v>
      </c>
      <c r="O60" s="143">
        <f t="shared" si="21"/>
        <v>0</v>
      </c>
      <c r="P60" s="144" t="s">
        <v>229</v>
      </c>
      <c r="Q60" s="32">
        <v>43</v>
      </c>
      <c r="R60" s="145"/>
      <c r="S60" s="39">
        <v>6</v>
      </c>
      <c r="T60" s="42">
        <v>6</v>
      </c>
      <c r="U60" s="146">
        <f t="shared" si="0"/>
        <v>0</v>
      </c>
      <c r="V60" s="146">
        <f t="shared" si="1"/>
        <v>6</v>
      </c>
      <c r="W60" s="146">
        <f t="shared" si="2"/>
        <v>0</v>
      </c>
      <c r="X60" s="146">
        <f t="shared" si="3"/>
        <v>0</v>
      </c>
      <c r="Y60" s="129">
        <f t="shared" si="4"/>
        <v>0</v>
      </c>
      <c r="Z60" s="129">
        <f t="shared" si="5"/>
        <v>0</v>
      </c>
      <c r="AA60" s="129">
        <f t="shared" si="6"/>
        <v>0</v>
      </c>
      <c r="AB60" s="67"/>
    </row>
    <row r="61" spans="1:28" ht="15">
      <c r="A61" s="66">
        <f t="shared" si="7"/>
        <v>0</v>
      </c>
      <c r="B61" s="66">
        <f t="shared" si="8"/>
        <v>0</v>
      </c>
      <c r="C61" s="66">
        <f t="shared" si="9"/>
        <v>0</v>
      </c>
      <c r="D61" s="66">
        <f t="shared" si="10"/>
        <v>0</v>
      </c>
      <c r="E61" s="66">
        <f t="shared" si="11"/>
        <v>0</v>
      </c>
      <c r="F61" s="141">
        <f t="shared" si="12"/>
        <v>0</v>
      </c>
      <c r="G61" s="141">
        <f t="shared" si="13"/>
        <v>0</v>
      </c>
      <c r="H61" s="66">
        <f t="shared" si="14"/>
        <v>0</v>
      </c>
      <c r="I61" s="66">
        <f t="shared" si="15"/>
        <v>110</v>
      </c>
      <c r="J61" s="66">
        <f t="shared" si="16"/>
        <v>0</v>
      </c>
      <c r="K61" s="141">
        <f t="shared" si="17"/>
        <v>2018</v>
      </c>
      <c r="L61" s="66">
        <f t="shared" si="18"/>
        <v>122</v>
      </c>
      <c r="M61" s="66">
        <f t="shared" si="19"/>
        <v>122</v>
      </c>
      <c r="N61" s="147">
        <f t="shared" si="20"/>
        <v>110</v>
      </c>
      <c r="O61" s="143">
        <f t="shared" si="21"/>
        <v>0</v>
      </c>
      <c r="P61" s="144" t="s">
        <v>229</v>
      </c>
      <c r="Q61" s="37">
        <v>44</v>
      </c>
      <c r="R61" s="145"/>
      <c r="S61" s="39">
        <v>5</v>
      </c>
      <c r="T61" s="42">
        <v>6</v>
      </c>
      <c r="U61" s="146">
        <f t="shared" si="0"/>
        <v>1</v>
      </c>
      <c r="V61" s="146">
        <f t="shared" si="1"/>
        <v>5.5</v>
      </c>
      <c r="W61" s="146">
        <f t="shared" si="2"/>
        <v>0.09090909090909091</v>
      </c>
      <c r="X61" s="146">
        <f t="shared" si="3"/>
        <v>0.5</v>
      </c>
      <c r="Y61" s="129">
        <f t="shared" si="4"/>
        <v>0.7071067811865476</v>
      </c>
      <c r="Z61" s="129">
        <f t="shared" si="5"/>
        <v>0.128564869306645</v>
      </c>
      <c r="AA61" s="129">
        <f t="shared" si="6"/>
        <v>0.09090909090909091</v>
      </c>
      <c r="AB61" s="67"/>
    </row>
    <row r="62" spans="1:28" ht="15">
      <c r="A62" s="66">
        <f t="shared" si="7"/>
        <v>0</v>
      </c>
      <c r="B62" s="66">
        <f t="shared" si="8"/>
        <v>0</v>
      </c>
      <c r="C62" s="66">
        <f t="shared" si="9"/>
        <v>0</v>
      </c>
      <c r="D62" s="66">
        <f t="shared" si="10"/>
        <v>0</v>
      </c>
      <c r="E62" s="66">
        <f t="shared" si="11"/>
        <v>0</v>
      </c>
      <c r="F62" s="141">
        <f t="shared" si="12"/>
        <v>0</v>
      </c>
      <c r="G62" s="141">
        <f t="shared" si="13"/>
        <v>0</v>
      </c>
      <c r="H62" s="66">
        <f t="shared" si="14"/>
        <v>0</v>
      </c>
      <c r="I62" s="66">
        <f t="shared" si="15"/>
        <v>110</v>
      </c>
      <c r="J62" s="66">
        <f t="shared" si="16"/>
        <v>0</v>
      </c>
      <c r="K62" s="141">
        <f t="shared" si="17"/>
        <v>2018</v>
      </c>
      <c r="L62" s="66">
        <f t="shared" si="18"/>
        <v>122</v>
      </c>
      <c r="M62" s="66">
        <f t="shared" si="19"/>
        <v>122</v>
      </c>
      <c r="N62" s="147">
        <f t="shared" si="20"/>
        <v>110</v>
      </c>
      <c r="O62" s="143">
        <f t="shared" si="21"/>
        <v>0</v>
      </c>
      <c r="P62" s="144" t="s">
        <v>229</v>
      </c>
      <c r="Q62" s="32">
        <v>45</v>
      </c>
      <c r="R62" s="145"/>
      <c r="S62" s="39">
        <v>7</v>
      </c>
      <c r="T62" s="42">
        <v>6</v>
      </c>
      <c r="U62" s="146">
        <f t="shared" si="0"/>
        <v>1</v>
      </c>
      <c r="V62" s="146">
        <f t="shared" si="1"/>
        <v>6.5</v>
      </c>
      <c r="W62" s="146">
        <f t="shared" si="2"/>
        <v>0.07692307692307693</v>
      </c>
      <c r="X62" s="146">
        <f t="shared" si="3"/>
        <v>0.5</v>
      </c>
      <c r="Y62" s="129">
        <f t="shared" si="4"/>
        <v>0.7071067811865476</v>
      </c>
      <c r="Z62" s="129">
        <f t="shared" si="5"/>
        <v>0.10878565864408424</v>
      </c>
      <c r="AA62" s="129">
        <f t="shared" si="6"/>
        <v>0.07692307692307691</v>
      </c>
      <c r="AB62" s="67"/>
    </row>
    <row r="63" spans="1:28" ht="15">
      <c r="A63" s="66">
        <f t="shared" si="7"/>
        <v>0</v>
      </c>
      <c r="B63" s="66">
        <f t="shared" si="8"/>
        <v>0</v>
      </c>
      <c r="C63" s="66">
        <f t="shared" si="9"/>
        <v>0</v>
      </c>
      <c r="D63" s="66">
        <f t="shared" si="10"/>
        <v>0</v>
      </c>
      <c r="E63" s="66">
        <f t="shared" si="11"/>
        <v>0</v>
      </c>
      <c r="F63" s="141">
        <f t="shared" si="12"/>
        <v>0</v>
      </c>
      <c r="G63" s="141">
        <f t="shared" si="13"/>
        <v>0</v>
      </c>
      <c r="H63" s="66">
        <f t="shared" si="14"/>
        <v>0</v>
      </c>
      <c r="I63" s="66">
        <f t="shared" si="15"/>
        <v>110</v>
      </c>
      <c r="J63" s="66">
        <f t="shared" si="16"/>
        <v>0</v>
      </c>
      <c r="K63" s="141">
        <f t="shared" si="17"/>
        <v>2018</v>
      </c>
      <c r="L63" s="66">
        <f t="shared" si="18"/>
        <v>122</v>
      </c>
      <c r="M63" s="66">
        <f t="shared" si="19"/>
        <v>122</v>
      </c>
      <c r="N63" s="147">
        <f t="shared" si="20"/>
        <v>110</v>
      </c>
      <c r="O63" s="143">
        <f t="shared" si="21"/>
        <v>0</v>
      </c>
      <c r="P63" s="144" t="s">
        <v>229</v>
      </c>
      <c r="Q63" s="37">
        <v>46</v>
      </c>
      <c r="R63" s="145"/>
      <c r="S63" s="39">
        <v>6</v>
      </c>
      <c r="T63" s="42">
        <v>5</v>
      </c>
      <c r="U63" s="146">
        <f t="shared" si="0"/>
        <v>1</v>
      </c>
      <c r="V63" s="146">
        <f t="shared" si="1"/>
        <v>5.5</v>
      </c>
      <c r="W63" s="146">
        <f t="shared" si="2"/>
        <v>0.09090909090909091</v>
      </c>
      <c r="X63" s="146">
        <f t="shared" si="3"/>
        <v>0.5</v>
      </c>
      <c r="Y63" s="129">
        <f t="shared" si="4"/>
        <v>0.7071067811865476</v>
      </c>
      <c r="Z63" s="129">
        <f t="shared" si="5"/>
        <v>0.128564869306645</v>
      </c>
      <c r="AA63" s="129">
        <f t="shared" si="6"/>
        <v>0.09090909090909091</v>
      </c>
      <c r="AB63" s="67"/>
    </row>
    <row r="64" spans="1:28" ht="15">
      <c r="A64" s="66">
        <f t="shared" si="7"/>
        <v>0</v>
      </c>
      <c r="B64" s="66">
        <f t="shared" si="8"/>
        <v>0</v>
      </c>
      <c r="C64" s="66">
        <f t="shared" si="9"/>
        <v>0</v>
      </c>
      <c r="D64" s="66">
        <f t="shared" si="10"/>
        <v>0</v>
      </c>
      <c r="E64" s="66">
        <f t="shared" si="11"/>
        <v>0</v>
      </c>
      <c r="F64" s="141">
        <f t="shared" si="12"/>
        <v>0</v>
      </c>
      <c r="G64" s="141">
        <f t="shared" si="13"/>
        <v>0</v>
      </c>
      <c r="H64" s="66">
        <f t="shared" si="14"/>
        <v>0</v>
      </c>
      <c r="I64" s="66">
        <f t="shared" si="15"/>
        <v>110</v>
      </c>
      <c r="J64" s="66">
        <f t="shared" si="16"/>
        <v>0</v>
      </c>
      <c r="K64" s="141">
        <f t="shared" si="17"/>
        <v>2018</v>
      </c>
      <c r="L64" s="66">
        <f t="shared" si="18"/>
        <v>122</v>
      </c>
      <c r="M64" s="66">
        <f t="shared" si="19"/>
        <v>122</v>
      </c>
      <c r="N64" s="147">
        <f t="shared" si="20"/>
        <v>110</v>
      </c>
      <c r="O64" s="143">
        <f t="shared" si="21"/>
        <v>0</v>
      </c>
      <c r="P64" s="144" t="s">
        <v>229</v>
      </c>
      <c r="Q64" s="32">
        <v>47</v>
      </c>
      <c r="R64" s="145"/>
      <c r="S64" s="39">
        <v>8</v>
      </c>
      <c r="T64" s="42">
        <v>7</v>
      </c>
      <c r="U64" s="146">
        <f t="shared" si="0"/>
        <v>1</v>
      </c>
      <c r="V64" s="146">
        <f t="shared" si="1"/>
        <v>7.5</v>
      </c>
      <c r="W64" s="146">
        <f t="shared" si="2"/>
        <v>0.06666666666666667</v>
      </c>
      <c r="X64" s="146">
        <f t="shared" si="3"/>
        <v>0.5</v>
      </c>
      <c r="Y64" s="129">
        <f t="shared" si="4"/>
        <v>0.7071067811865476</v>
      </c>
      <c r="Z64" s="129">
        <f t="shared" si="5"/>
        <v>0.09428090415820635</v>
      </c>
      <c r="AA64" s="129">
        <f t="shared" si="6"/>
        <v>0.06666666666666667</v>
      </c>
      <c r="AB64" s="67"/>
    </row>
    <row r="65" spans="1:28" ht="15">
      <c r="A65" s="66">
        <f t="shared" si="7"/>
        <v>0</v>
      </c>
      <c r="B65" s="66">
        <f t="shared" si="8"/>
        <v>0</v>
      </c>
      <c r="C65" s="66">
        <f t="shared" si="9"/>
        <v>0</v>
      </c>
      <c r="D65" s="66">
        <f t="shared" si="10"/>
        <v>0</v>
      </c>
      <c r="E65" s="66">
        <f t="shared" si="11"/>
        <v>0</v>
      </c>
      <c r="F65" s="141">
        <f t="shared" si="12"/>
        <v>0</v>
      </c>
      <c r="G65" s="141">
        <f t="shared" si="13"/>
        <v>0</v>
      </c>
      <c r="H65" s="66">
        <f t="shared" si="14"/>
        <v>0</v>
      </c>
      <c r="I65" s="66">
        <f t="shared" si="15"/>
        <v>110</v>
      </c>
      <c r="J65" s="66">
        <f t="shared" si="16"/>
        <v>0</v>
      </c>
      <c r="K65" s="141">
        <f t="shared" si="17"/>
        <v>2018</v>
      </c>
      <c r="L65" s="66">
        <f t="shared" si="18"/>
        <v>122</v>
      </c>
      <c r="M65" s="66">
        <f t="shared" si="19"/>
        <v>122</v>
      </c>
      <c r="N65" s="147">
        <f t="shared" si="20"/>
        <v>110</v>
      </c>
      <c r="O65" s="143">
        <f t="shared" si="21"/>
        <v>0</v>
      </c>
      <c r="P65" s="144" t="s">
        <v>229</v>
      </c>
      <c r="Q65" s="37">
        <v>48</v>
      </c>
      <c r="R65" s="145"/>
      <c r="S65" s="39">
        <v>5</v>
      </c>
      <c r="T65" s="42">
        <v>5</v>
      </c>
      <c r="U65" s="146">
        <f t="shared" si="0"/>
        <v>0</v>
      </c>
      <c r="V65" s="146">
        <f t="shared" si="1"/>
        <v>5</v>
      </c>
      <c r="W65" s="146">
        <f t="shared" si="2"/>
        <v>0</v>
      </c>
      <c r="X65" s="146">
        <f t="shared" si="3"/>
        <v>0</v>
      </c>
      <c r="Y65" s="129">
        <f t="shared" si="4"/>
        <v>0</v>
      </c>
      <c r="Z65" s="129">
        <f t="shared" si="5"/>
        <v>0</v>
      </c>
      <c r="AA65" s="129">
        <f t="shared" si="6"/>
        <v>0</v>
      </c>
      <c r="AB65" s="67"/>
    </row>
    <row r="66" spans="1:28" ht="15">
      <c r="A66" s="66">
        <f t="shared" si="7"/>
        <v>0</v>
      </c>
      <c r="B66" s="66">
        <f t="shared" si="8"/>
        <v>0</v>
      </c>
      <c r="C66" s="66">
        <f t="shared" si="9"/>
        <v>0</v>
      </c>
      <c r="D66" s="66">
        <f t="shared" si="10"/>
        <v>0</v>
      </c>
      <c r="E66" s="66">
        <f t="shared" si="11"/>
        <v>0</v>
      </c>
      <c r="F66" s="141">
        <f t="shared" si="12"/>
        <v>0</v>
      </c>
      <c r="G66" s="141">
        <f t="shared" si="13"/>
        <v>0</v>
      </c>
      <c r="H66" s="66">
        <f t="shared" si="14"/>
        <v>0</v>
      </c>
      <c r="I66" s="66">
        <f t="shared" si="15"/>
        <v>110</v>
      </c>
      <c r="J66" s="66">
        <f t="shared" si="16"/>
        <v>0</v>
      </c>
      <c r="K66" s="141">
        <f t="shared" si="17"/>
        <v>2018</v>
      </c>
      <c r="L66" s="66">
        <f t="shared" si="18"/>
        <v>122</v>
      </c>
      <c r="M66" s="66">
        <f t="shared" si="19"/>
        <v>122</v>
      </c>
      <c r="N66" s="147">
        <f t="shared" si="20"/>
        <v>110</v>
      </c>
      <c r="O66" s="143">
        <f t="shared" si="21"/>
        <v>0</v>
      </c>
      <c r="P66" s="144" t="s">
        <v>229</v>
      </c>
      <c r="Q66" s="32">
        <v>49</v>
      </c>
      <c r="R66" s="145"/>
      <c r="S66" s="39">
        <v>6</v>
      </c>
      <c r="T66" s="42">
        <v>6</v>
      </c>
      <c r="U66" s="146">
        <f t="shared" si="0"/>
        <v>0</v>
      </c>
      <c r="V66" s="146">
        <f t="shared" si="1"/>
        <v>6</v>
      </c>
      <c r="W66" s="146">
        <f t="shared" si="2"/>
        <v>0</v>
      </c>
      <c r="X66" s="146">
        <f t="shared" si="3"/>
        <v>0</v>
      </c>
      <c r="Y66" s="129">
        <f t="shared" si="4"/>
        <v>0</v>
      </c>
      <c r="Z66" s="129">
        <f t="shared" si="5"/>
        <v>0</v>
      </c>
      <c r="AA66" s="129">
        <f t="shared" si="6"/>
        <v>0</v>
      </c>
      <c r="AB66" s="67"/>
    </row>
    <row r="67" spans="1:28" ht="15">
      <c r="A67" s="66">
        <f t="shared" si="7"/>
        <v>0</v>
      </c>
      <c r="B67" s="66">
        <f t="shared" si="8"/>
        <v>0</v>
      </c>
      <c r="C67" s="66">
        <f t="shared" si="9"/>
        <v>0</v>
      </c>
      <c r="D67" s="66">
        <f t="shared" si="10"/>
        <v>0</v>
      </c>
      <c r="E67" s="66">
        <f t="shared" si="11"/>
        <v>0</v>
      </c>
      <c r="F67" s="141">
        <f t="shared" si="12"/>
        <v>0</v>
      </c>
      <c r="G67" s="141">
        <f t="shared" si="13"/>
        <v>0</v>
      </c>
      <c r="H67" s="66">
        <f t="shared" si="14"/>
        <v>0</v>
      </c>
      <c r="I67" s="66">
        <f t="shared" si="15"/>
        <v>110</v>
      </c>
      <c r="J67" s="66">
        <f t="shared" si="16"/>
        <v>0</v>
      </c>
      <c r="K67" s="141">
        <f t="shared" si="17"/>
        <v>2018</v>
      </c>
      <c r="L67" s="66">
        <f t="shared" si="18"/>
        <v>122</v>
      </c>
      <c r="M67" s="66">
        <f t="shared" si="19"/>
        <v>122</v>
      </c>
      <c r="N67" s="147">
        <f t="shared" si="20"/>
        <v>110</v>
      </c>
      <c r="O67" s="143">
        <f t="shared" si="21"/>
        <v>0</v>
      </c>
      <c r="P67" s="144" t="s">
        <v>229</v>
      </c>
      <c r="Q67" s="37">
        <v>50</v>
      </c>
      <c r="R67" s="145"/>
      <c r="S67" s="39">
        <v>7</v>
      </c>
      <c r="T67" s="42">
        <v>5</v>
      </c>
      <c r="U67" s="146">
        <f t="shared" si="0"/>
        <v>2</v>
      </c>
      <c r="V67" s="146">
        <f t="shared" si="1"/>
        <v>6</v>
      </c>
      <c r="W67" s="146">
        <f t="shared" si="2"/>
        <v>0.16666666666666666</v>
      </c>
      <c r="X67" s="146">
        <f t="shared" si="3"/>
        <v>2</v>
      </c>
      <c r="Y67" s="129">
        <f t="shared" si="4"/>
        <v>1.4142135623730951</v>
      </c>
      <c r="Z67" s="129">
        <f t="shared" si="5"/>
        <v>0.23570226039551587</v>
      </c>
      <c r="AA67" s="129">
        <f t="shared" si="6"/>
        <v>0.16666666666666669</v>
      </c>
      <c r="AB67" s="67"/>
    </row>
    <row r="68" spans="1:28" ht="15">
      <c r="A68" s="66">
        <f t="shared" si="7"/>
        <v>0</v>
      </c>
      <c r="B68" s="66">
        <f t="shared" si="8"/>
        <v>0</v>
      </c>
      <c r="C68" s="66">
        <f t="shared" si="9"/>
        <v>0</v>
      </c>
      <c r="D68" s="66">
        <f t="shared" si="10"/>
        <v>0</v>
      </c>
      <c r="E68" s="66">
        <f t="shared" si="11"/>
        <v>0</v>
      </c>
      <c r="F68" s="141">
        <f t="shared" si="12"/>
        <v>0</v>
      </c>
      <c r="G68" s="141">
        <f t="shared" si="13"/>
        <v>0</v>
      </c>
      <c r="H68" s="66">
        <f t="shared" si="14"/>
        <v>0</v>
      </c>
      <c r="I68" s="66">
        <f t="shared" si="15"/>
        <v>110</v>
      </c>
      <c r="J68" s="66">
        <f t="shared" si="16"/>
        <v>0</v>
      </c>
      <c r="K68" s="141">
        <f t="shared" si="17"/>
        <v>2018</v>
      </c>
      <c r="L68" s="66">
        <f t="shared" si="18"/>
        <v>122</v>
      </c>
      <c r="M68" s="66">
        <f t="shared" si="19"/>
        <v>122</v>
      </c>
      <c r="N68" s="147">
        <f t="shared" si="20"/>
        <v>110</v>
      </c>
      <c r="O68" s="143">
        <f t="shared" si="21"/>
        <v>0</v>
      </c>
      <c r="P68" s="144" t="s">
        <v>229</v>
      </c>
      <c r="Q68" s="32">
        <v>51</v>
      </c>
      <c r="R68" s="145"/>
      <c r="S68" s="39">
        <v>6</v>
      </c>
      <c r="T68" s="42">
        <v>5</v>
      </c>
      <c r="U68" s="146">
        <f t="shared" si="0"/>
        <v>1</v>
      </c>
      <c r="V68" s="146">
        <f t="shared" si="1"/>
        <v>5.5</v>
      </c>
      <c r="W68" s="146">
        <f t="shared" si="2"/>
        <v>0.09090909090909091</v>
      </c>
      <c r="X68" s="146">
        <f t="shared" si="3"/>
        <v>0.5</v>
      </c>
      <c r="Y68" s="129">
        <f t="shared" si="4"/>
        <v>0.7071067811865476</v>
      </c>
      <c r="Z68" s="129">
        <f t="shared" si="5"/>
        <v>0.128564869306645</v>
      </c>
      <c r="AA68" s="129">
        <f t="shared" si="6"/>
        <v>0.09090909090909091</v>
      </c>
      <c r="AB68" s="67"/>
    </row>
    <row r="69" spans="1:28" ht="15">
      <c r="A69" s="66">
        <f t="shared" si="7"/>
        <v>0</v>
      </c>
      <c r="B69" s="66">
        <f t="shared" si="8"/>
        <v>0</v>
      </c>
      <c r="C69" s="66">
        <f t="shared" si="9"/>
        <v>0</v>
      </c>
      <c r="D69" s="66">
        <f t="shared" si="10"/>
        <v>0</v>
      </c>
      <c r="E69" s="66">
        <f t="shared" si="11"/>
        <v>0</v>
      </c>
      <c r="F69" s="141">
        <f t="shared" si="12"/>
        <v>0</v>
      </c>
      <c r="G69" s="141">
        <f t="shared" si="13"/>
        <v>0</v>
      </c>
      <c r="H69" s="66">
        <f t="shared" si="14"/>
        <v>0</v>
      </c>
      <c r="I69" s="66">
        <f t="shared" si="15"/>
        <v>110</v>
      </c>
      <c r="J69" s="66">
        <f t="shared" si="16"/>
        <v>0</v>
      </c>
      <c r="K69" s="141">
        <f t="shared" si="17"/>
        <v>2018</v>
      </c>
      <c r="L69" s="66">
        <f t="shared" si="18"/>
        <v>122</v>
      </c>
      <c r="M69" s="66">
        <f t="shared" si="19"/>
        <v>122</v>
      </c>
      <c r="N69" s="147">
        <f t="shared" si="20"/>
        <v>110</v>
      </c>
      <c r="O69" s="143">
        <f t="shared" si="21"/>
        <v>0</v>
      </c>
      <c r="P69" s="144" t="s">
        <v>229</v>
      </c>
      <c r="Q69" s="37">
        <v>52</v>
      </c>
      <c r="R69" s="145"/>
      <c r="S69" s="39">
        <v>6</v>
      </c>
      <c r="T69" s="42">
        <v>5</v>
      </c>
      <c r="U69" s="146">
        <f t="shared" si="0"/>
        <v>1</v>
      </c>
      <c r="V69" s="146">
        <f t="shared" si="1"/>
        <v>5.5</v>
      </c>
      <c r="W69" s="146">
        <f t="shared" si="2"/>
        <v>0.09090909090909091</v>
      </c>
      <c r="X69" s="146">
        <f t="shared" si="3"/>
        <v>0.5</v>
      </c>
      <c r="Y69" s="129">
        <f t="shared" si="4"/>
        <v>0.7071067811865476</v>
      </c>
      <c r="Z69" s="129">
        <f t="shared" si="5"/>
        <v>0.128564869306645</v>
      </c>
      <c r="AA69" s="129">
        <f t="shared" si="6"/>
        <v>0.09090909090909091</v>
      </c>
      <c r="AB69" s="67"/>
    </row>
    <row r="70" spans="1:28" ht="15">
      <c r="A70" s="66">
        <f t="shared" si="7"/>
        <v>0</v>
      </c>
      <c r="B70" s="66">
        <f t="shared" si="8"/>
        <v>0</v>
      </c>
      <c r="C70" s="66">
        <f t="shared" si="9"/>
        <v>0</v>
      </c>
      <c r="D70" s="66">
        <f t="shared" si="10"/>
        <v>0</v>
      </c>
      <c r="E70" s="66">
        <f t="shared" si="11"/>
        <v>0</v>
      </c>
      <c r="F70" s="141">
        <f t="shared" si="12"/>
        <v>0</v>
      </c>
      <c r="G70" s="141">
        <f t="shared" si="13"/>
        <v>0</v>
      </c>
      <c r="H70" s="66">
        <f t="shared" si="14"/>
        <v>0</v>
      </c>
      <c r="I70" s="66">
        <f t="shared" si="15"/>
        <v>110</v>
      </c>
      <c r="J70" s="66">
        <f t="shared" si="16"/>
        <v>0</v>
      </c>
      <c r="K70" s="141">
        <f t="shared" si="17"/>
        <v>2018</v>
      </c>
      <c r="L70" s="66">
        <f t="shared" si="18"/>
        <v>122</v>
      </c>
      <c r="M70" s="66">
        <f t="shared" si="19"/>
        <v>122</v>
      </c>
      <c r="N70" s="147">
        <f t="shared" si="20"/>
        <v>110</v>
      </c>
      <c r="O70" s="143">
        <f t="shared" si="21"/>
        <v>0</v>
      </c>
      <c r="P70" s="144" t="s">
        <v>229</v>
      </c>
      <c r="Q70" s="32">
        <v>53</v>
      </c>
      <c r="R70" s="145"/>
      <c r="S70" s="39">
        <v>6</v>
      </c>
      <c r="T70" s="42">
        <v>5</v>
      </c>
      <c r="U70" s="146">
        <f t="shared" si="0"/>
        <v>1</v>
      </c>
      <c r="V70" s="146">
        <f t="shared" si="1"/>
        <v>5.5</v>
      </c>
      <c r="W70" s="146">
        <f t="shared" si="2"/>
        <v>0.09090909090909091</v>
      </c>
      <c r="X70" s="146">
        <f t="shared" si="3"/>
        <v>0.5</v>
      </c>
      <c r="Y70" s="129">
        <f t="shared" si="4"/>
        <v>0.7071067811865476</v>
      </c>
      <c r="Z70" s="129">
        <f t="shared" si="5"/>
        <v>0.128564869306645</v>
      </c>
      <c r="AA70" s="129">
        <f t="shared" si="6"/>
        <v>0.09090909090909091</v>
      </c>
      <c r="AB70" s="67"/>
    </row>
    <row r="71" spans="1:28" ht="15">
      <c r="A71" s="66">
        <f t="shared" si="7"/>
        <v>0</v>
      </c>
      <c r="B71" s="66">
        <f t="shared" si="8"/>
        <v>0</v>
      </c>
      <c r="C71" s="66">
        <f t="shared" si="9"/>
        <v>0</v>
      </c>
      <c r="D71" s="66">
        <f t="shared" si="10"/>
        <v>0</v>
      </c>
      <c r="E71" s="66">
        <f t="shared" si="11"/>
        <v>0</v>
      </c>
      <c r="F71" s="141">
        <f t="shared" si="12"/>
        <v>0</v>
      </c>
      <c r="G71" s="141">
        <f t="shared" si="13"/>
        <v>0</v>
      </c>
      <c r="H71" s="66">
        <f t="shared" si="14"/>
        <v>0</v>
      </c>
      <c r="I71" s="66">
        <f t="shared" si="15"/>
        <v>110</v>
      </c>
      <c r="J71" s="66">
        <f t="shared" si="16"/>
        <v>0</v>
      </c>
      <c r="K71" s="141">
        <f t="shared" si="17"/>
        <v>2018</v>
      </c>
      <c r="L71" s="66">
        <f t="shared" si="18"/>
        <v>122</v>
      </c>
      <c r="M71" s="66">
        <f t="shared" si="19"/>
        <v>122</v>
      </c>
      <c r="N71" s="147">
        <f t="shared" si="20"/>
        <v>110</v>
      </c>
      <c r="O71" s="143">
        <f t="shared" si="21"/>
        <v>0</v>
      </c>
      <c r="P71" s="144" t="s">
        <v>229</v>
      </c>
      <c r="Q71" s="37">
        <v>54</v>
      </c>
      <c r="R71" s="145"/>
      <c r="S71" s="39">
        <v>7</v>
      </c>
      <c r="T71" s="42">
        <v>6</v>
      </c>
      <c r="U71" s="146">
        <f t="shared" si="0"/>
        <v>1</v>
      </c>
      <c r="V71" s="146">
        <f t="shared" si="1"/>
        <v>6.5</v>
      </c>
      <c r="W71" s="146">
        <f t="shared" si="2"/>
        <v>0.07692307692307693</v>
      </c>
      <c r="X71" s="146">
        <f t="shared" si="3"/>
        <v>0.5</v>
      </c>
      <c r="Y71" s="129">
        <f t="shared" si="4"/>
        <v>0.7071067811865476</v>
      </c>
      <c r="Z71" s="129">
        <f t="shared" si="5"/>
        <v>0.10878565864408424</v>
      </c>
      <c r="AA71" s="129">
        <f t="shared" si="6"/>
        <v>0.07692307692307691</v>
      </c>
      <c r="AB71" s="67"/>
    </row>
    <row r="72" spans="1:28" ht="15">
      <c r="A72" s="66">
        <f t="shared" si="7"/>
        <v>0</v>
      </c>
      <c r="B72" s="66">
        <f t="shared" si="8"/>
        <v>0</v>
      </c>
      <c r="C72" s="66">
        <f t="shared" si="9"/>
        <v>0</v>
      </c>
      <c r="D72" s="66">
        <f t="shared" si="10"/>
        <v>0</v>
      </c>
      <c r="E72" s="66">
        <f t="shared" si="11"/>
        <v>0</v>
      </c>
      <c r="F72" s="141">
        <f t="shared" si="12"/>
        <v>0</v>
      </c>
      <c r="G72" s="141">
        <f t="shared" si="13"/>
        <v>0</v>
      </c>
      <c r="H72" s="66">
        <f t="shared" si="14"/>
        <v>0</v>
      </c>
      <c r="I72" s="66">
        <f t="shared" si="15"/>
        <v>110</v>
      </c>
      <c r="J72" s="66">
        <f t="shared" si="16"/>
        <v>0</v>
      </c>
      <c r="K72" s="141">
        <f t="shared" si="17"/>
        <v>2018</v>
      </c>
      <c r="L72" s="66">
        <f t="shared" si="18"/>
        <v>122</v>
      </c>
      <c r="M72" s="66">
        <f t="shared" si="19"/>
        <v>122</v>
      </c>
      <c r="N72" s="147">
        <f t="shared" si="20"/>
        <v>110</v>
      </c>
      <c r="O72" s="143">
        <f t="shared" si="21"/>
        <v>0</v>
      </c>
      <c r="P72" s="144" t="s">
        <v>229</v>
      </c>
      <c r="Q72" s="32">
        <v>55</v>
      </c>
      <c r="R72" s="145"/>
      <c r="S72" s="39">
        <v>6</v>
      </c>
      <c r="T72" s="42">
        <v>5</v>
      </c>
      <c r="U72" s="146">
        <f t="shared" si="0"/>
        <v>1</v>
      </c>
      <c r="V72" s="146">
        <f t="shared" si="1"/>
        <v>5.5</v>
      </c>
      <c r="W72" s="146">
        <f t="shared" si="2"/>
        <v>0.09090909090909091</v>
      </c>
      <c r="X72" s="146">
        <f t="shared" si="3"/>
        <v>0.5</v>
      </c>
      <c r="Y72" s="129">
        <f t="shared" si="4"/>
        <v>0.7071067811865476</v>
      </c>
      <c r="Z72" s="129">
        <f t="shared" si="5"/>
        <v>0.128564869306645</v>
      </c>
      <c r="AA72" s="129">
        <f t="shared" si="6"/>
        <v>0.09090909090909091</v>
      </c>
      <c r="AB72" s="67"/>
    </row>
    <row r="73" spans="1:28" ht="15">
      <c r="A73" s="66">
        <f t="shared" si="7"/>
        <v>0</v>
      </c>
      <c r="B73" s="66">
        <f t="shared" si="8"/>
        <v>0</v>
      </c>
      <c r="C73" s="66">
        <f t="shared" si="9"/>
        <v>0</v>
      </c>
      <c r="D73" s="66">
        <f t="shared" si="10"/>
        <v>0</v>
      </c>
      <c r="E73" s="66">
        <f t="shared" si="11"/>
        <v>0</v>
      </c>
      <c r="F73" s="141">
        <f t="shared" si="12"/>
        <v>0</v>
      </c>
      <c r="G73" s="141">
        <f t="shared" si="13"/>
        <v>0</v>
      </c>
      <c r="H73" s="66">
        <f t="shared" si="14"/>
        <v>0</v>
      </c>
      <c r="I73" s="66">
        <f t="shared" si="15"/>
        <v>110</v>
      </c>
      <c r="J73" s="66">
        <f t="shared" si="16"/>
        <v>0</v>
      </c>
      <c r="K73" s="141">
        <f t="shared" si="17"/>
        <v>2018</v>
      </c>
      <c r="L73" s="66">
        <f t="shared" si="18"/>
        <v>122</v>
      </c>
      <c r="M73" s="66">
        <f t="shared" si="19"/>
        <v>122</v>
      </c>
      <c r="N73" s="147">
        <f t="shared" si="20"/>
        <v>110</v>
      </c>
      <c r="O73" s="143">
        <f t="shared" si="21"/>
        <v>0</v>
      </c>
      <c r="P73" s="144" t="s">
        <v>229</v>
      </c>
      <c r="Q73" s="37">
        <v>56</v>
      </c>
      <c r="R73" s="145"/>
      <c r="S73" s="39">
        <v>5</v>
      </c>
      <c r="T73" s="42">
        <v>4</v>
      </c>
      <c r="U73" s="146">
        <f t="shared" si="0"/>
        <v>1</v>
      </c>
      <c r="V73" s="146">
        <f t="shared" si="1"/>
        <v>4.5</v>
      </c>
      <c r="W73" s="146">
        <f t="shared" si="2"/>
        <v>0.1111111111111111</v>
      </c>
      <c r="X73" s="146">
        <f t="shared" si="3"/>
        <v>0.5</v>
      </c>
      <c r="Y73" s="129">
        <f t="shared" si="4"/>
        <v>0.7071067811865476</v>
      </c>
      <c r="Z73" s="129">
        <f t="shared" si="5"/>
        <v>0.15713484026367724</v>
      </c>
      <c r="AA73" s="129">
        <f t="shared" si="6"/>
        <v>0.11111111111111112</v>
      </c>
      <c r="AB73" s="67"/>
    </row>
    <row r="74" spans="1:28" ht="15">
      <c r="A74" s="66">
        <f t="shared" si="7"/>
        <v>0</v>
      </c>
      <c r="B74" s="66">
        <f t="shared" si="8"/>
        <v>0</v>
      </c>
      <c r="C74" s="66">
        <f t="shared" si="9"/>
        <v>0</v>
      </c>
      <c r="D74" s="66">
        <f t="shared" si="10"/>
        <v>0</v>
      </c>
      <c r="E74" s="66">
        <f t="shared" si="11"/>
        <v>0</v>
      </c>
      <c r="F74" s="141">
        <f t="shared" si="12"/>
        <v>0</v>
      </c>
      <c r="G74" s="141">
        <f t="shared" si="13"/>
        <v>0</v>
      </c>
      <c r="H74" s="66">
        <f t="shared" si="14"/>
        <v>0</v>
      </c>
      <c r="I74" s="66">
        <f t="shared" si="15"/>
        <v>110</v>
      </c>
      <c r="J74" s="66">
        <f t="shared" si="16"/>
        <v>0</v>
      </c>
      <c r="K74" s="141">
        <f t="shared" si="17"/>
        <v>2018</v>
      </c>
      <c r="L74" s="66">
        <f t="shared" si="18"/>
        <v>122</v>
      </c>
      <c r="M74" s="66">
        <f t="shared" si="19"/>
        <v>122</v>
      </c>
      <c r="N74" s="147">
        <f t="shared" si="20"/>
        <v>110</v>
      </c>
      <c r="O74" s="143">
        <f t="shared" si="21"/>
        <v>0</v>
      </c>
      <c r="P74" s="144" t="s">
        <v>229</v>
      </c>
      <c r="Q74" s="32">
        <v>57</v>
      </c>
      <c r="R74" s="145"/>
      <c r="S74" s="39">
        <v>6</v>
      </c>
      <c r="T74" s="42">
        <v>5</v>
      </c>
      <c r="U74" s="146">
        <f t="shared" si="0"/>
        <v>1</v>
      </c>
      <c r="V74" s="146">
        <f t="shared" si="1"/>
        <v>5.5</v>
      </c>
      <c r="W74" s="146">
        <f t="shared" si="2"/>
        <v>0.09090909090909091</v>
      </c>
      <c r="X74" s="146">
        <f t="shared" si="3"/>
        <v>0.5</v>
      </c>
      <c r="Y74" s="129">
        <f t="shared" si="4"/>
        <v>0.7071067811865476</v>
      </c>
      <c r="Z74" s="129">
        <f t="shared" si="5"/>
        <v>0.128564869306645</v>
      </c>
      <c r="AA74" s="129">
        <f t="shared" si="6"/>
        <v>0.09090909090909091</v>
      </c>
      <c r="AB74" s="67"/>
    </row>
    <row r="75" spans="1:28" ht="15">
      <c r="A75" s="66">
        <f t="shared" si="7"/>
        <v>0</v>
      </c>
      <c r="B75" s="66">
        <f t="shared" si="8"/>
        <v>0</v>
      </c>
      <c r="C75" s="66">
        <f t="shared" si="9"/>
        <v>0</v>
      </c>
      <c r="D75" s="66">
        <f t="shared" si="10"/>
        <v>0</v>
      </c>
      <c r="E75" s="66">
        <f t="shared" si="11"/>
        <v>0</v>
      </c>
      <c r="F75" s="141">
        <f t="shared" si="12"/>
        <v>0</v>
      </c>
      <c r="G75" s="141">
        <f t="shared" si="13"/>
        <v>0</v>
      </c>
      <c r="H75" s="66">
        <f t="shared" si="14"/>
        <v>0</v>
      </c>
      <c r="I75" s="66">
        <f t="shared" si="15"/>
        <v>110</v>
      </c>
      <c r="J75" s="66">
        <f t="shared" si="16"/>
        <v>0</v>
      </c>
      <c r="K75" s="141">
        <f t="shared" si="17"/>
        <v>2018</v>
      </c>
      <c r="L75" s="66">
        <f t="shared" si="18"/>
        <v>122</v>
      </c>
      <c r="M75" s="66">
        <f t="shared" si="19"/>
        <v>122</v>
      </c>
      <c r="N75" s="147">
        <f t="shared" si="20"/>
        <v>110</v>
      </c>
      <c r="O75" s="143">
        <f t="shared" si="21"/>
        <v>0</v>
      </c>
      <c r="P75" s="144" t="s">
        <v>229</v>
      </c>
      <c r="Q75" s="37">
        <v>58</v>
      </c>
      <c r="R75" s="145"/>
      <c r="S75" s="39">
        <v>4</v>
      </c>
      <c r="T75" s="42">
        <v>5</v>
      </c>
      <c r="U75" s="146">
        <f t="shared" si="0"/>
        <v>1</v>
      </c>
      <c r="V75" s="146">
        <f t="shared" si="1"/>
        <v>4.5</v>
      </c>
      <c r="W75" s="146">
        <f t="shared" si="2"/>
        <v>0.1111111111111111</v>
      </c>
      <c r="X75" s="146">
        <f t="shared" si="3"/>
        <v>0.5</v>
      </c>
      <c r="Y75" s="129">
        <f t="shared" si="4"/>
        <v>0.7071067811865476</v>
      </c>
      <c r="Z75" s="129">
        <f t="shared" si="5"/>
        <v>0.15713484026367724</v>
      </c>
      <c r="AA75" s="129">
        <f t="shared" si="6"/>
        <v>0.11111111111111112</v>
      </c>
      <c r="AB75" s="67"/>
    </row>
    <row r="76" spans="1:28" ht="15">
      <c r="A76" s="66">
        <f t="shared" si="7"/>
        <v>0</v>
      </c>
      <c r="B76" s="66">
        <f t="shared" si="8"/>
        <v>0</v>
      </c>
      <c r="C76" s="66">
        <f t="shared" si="9"/>
        <v>0</v>
      </c>
      <c r="D76" s="66">
        <f t="shared" si="10"/>
        <v>0</v>
      </c>
      <c r="E76" s="66">
        <f t="shared" si="11"/>
        <v>0</v>
      </c>
      <c r="F76" s="141">
        <f t="shared" si="12"/>
        <v>0</v>
      </c>
      <c r="G76" s="141">
        <f t="shared" si="13"/>
        <v>0</v>
      </c>
      <c r="H76" s="66">
        <f t="shared" si="14"/>
        <v>0</v>
      </c>
      <c r="I76" s="66">
        <f t="shared" si="15"/>
        <v>110</v>
      </c>
      <c r="J76" s="66">
        <f t="shared" si="16"/>
        <v>0</v>
      </c>
      <c r="K76" s="141">
        <f t="shared" si="17"/>
        <v>2018</v>
      </c>
      <c r="L76" s="66">
        <f t="shared" si="18"/>
        <v>122</v>
      </c>
      <c r="M76" s="66">
        <f t="shared" si="19"/>
        <v>122</v>
      </c>
      <c r="N76" s="147">
        <f t="shared" si="20"/>
        <v>110</v>
      </c>
      <c r="O76" s="143">
        <f t="shared" si="21"/>
        <v>0</v>
      </c>
      <c r="P76" s="144" t="s">
        <v>229</v>
      </c>
      <c r="Q76" s="32">
        <v>59</v>
      </c>
      <c r="R76" s="145"/>
      <c r="S76" s="39">
        <v>5</v>
      </c>
      <c r="T76" s="42">
        <v>4</v>
      </c>
      <c r="U76" s="146">
        <f t="shared" si="0"/>
        <v>1</v>
      </c>
      <c r="V76" s="146">
        <f t="shared" si="1"/>
        <v>4.5</v>
      </c>
      <c r="W76" s="146">
        <f t="shared" si="2"/>
        <v>0.1111111111111111</v>
      </c>
      <c r="X76" s="146">
        <f t="shared" si="3"/>
        <v>0.5</v>
      </c>
      <c r="Y76" s="129">
        <f t="shared" si="4"/>
        <v>0.7071067811865476</v>
      </c>
      <c r="Z76" s="129">
        <f t="shared" si="5"/>
        <v>0.15713484026367724</v>
      </c>
      <c r="AA76" s="129">
        <f t="shared" si="6"/>
        <v>0.11111111111111112</v>
      </c>
      <c r="AB76" s="67"/>
    </row>
    <row r="77" spans="1:28" ht="15">
      <c r="A77" s="66">
        <f t="shared" si="7"/>
        <v>0</v>
      </c>
      <c r="B77" s="66">
        <f t="shared" si="8"/>
        <v>0</v>
      </c>
      <c r="C77" s="66">
        <f t="shared" si="9"/>
        <v>0</v>
      </c>
      <c r="D77" s="66">
        <f t="shared" si="10"/>
        <v>0</v>
      </c>
      <c r="E77" s="66">
        <f t="shared" si="11"/>
        <v>0</v>
      </c>
      <c r="F77" s="141">
        <f t="shared" si="12"/>
        <v>0</v>
      </c>
      <c r="G77" s="141">
        <f t="shared" si="13"/>
        <v>0</v>
      </c>
      <c r="H77" s="66">
        <f t="shared" si="14"/>
        <v>0</v>
      </c>
      <c r="I77" s="66">
        <f t="shared" si="15"/>
        <v>110</v>
      </c>
      <c r="J77" s="66">
        <f t="shared" si="16"/>
        <v>0</v>
      </c>
      <c r="K77" s="141">
        <f t="shared" si="17"/>
        <v>2018</v>
      </c>
      <c r="L77" s="66">
        <f t="shared" si="18"/>
        <v>122</v>
      </c>
      <c r="M77" s="66">
        <f t="shared" si="19"/>
        <v>122</v>
      </c>
      <c r="N77" s="147">
        <f t="shared" si="20"/>
        <v>110</v>
      </c>
      <c r="O77" s="143">
        <f t="shared" si="21"/>
        <v>0</v>
      </c>
      <c r="P77" s="144" t="s">
        <v>229</v>
      </c>
      <c r="Q77" s="37">
        <v>60</v>
      </c>
      <c r="R77" s="145"/>
      <c r="S77" s="39">
        <v>6</v>
      </c>
      <c r="T77" s="42">
        <v>6</v>
      </c>
      <c r="U77" s="146">
        <f t="shared" si="0"/>
        <v>0</v>
      </c>
      <c r="V77" s="146">
        <f t="shared" si="1"/>
        <v>6</v>
      </c>
      <c r="W77" s="146">
        <f t="shared" si="2"/>
        <v>0</v>
      </c>
      <c r="X77" s="146">
        <f t="shared" si="3"/>
        <v>0</v>
      </c>
      <c r="Y77" s="129">
        <f t="shared" si="4"/>
        <v>0</v>
      </c>
      <c r="Z77" s="129">
        <f t="shared" si="5"/>
        <v>0</v>
      </c>
      <c r="AA77" s="129">
        <f t="shared" si="6"/>
        <v>0</v>
      </c>
      <c r="AB77" s="67"/>
    </row>
    <row r="78" spans="1:28" ht="15">
      <c r="A78" s="66">
        <f t="shared" si="7"/>
        <v>0</v>
      </c>
      <c r="B78" s="66">
        <f t="shared" si="8"/>
        <v>0</v>
      </c>
      <c r="C78" s="66">
        <f t="shared" si="9"/>
        <v>0</v>
      </c>
      <c r="D78" s="66">
        <f t="shared" si="10"/>
        <v>0</v>
      </c>
      <c r="E78" s="66">
        <f t="shared" si="11"/>
        <v>0</v>
      </c>
      <c r="F78" s="141">
        <f t="shared" si="12"/>
        <v>0</v>
      </c>
      <c r="G78" s="141">
        <f t="shared" si="13"/>
        <v>0</v>
      </c>
      <c r="H78" s="66">
        <f t="shared" si="14"/>
        <v>0</v>
      </c>
      <c r="I78" s="66">
        <f t="shared" si="15"/>
        <v>110</v>
      </c>
      <c r="J78" s="66">
        <f t="shared" si="16"/>
        <v>0</v>
      </c>
      <c r="K78" s="141">
        <f t="shared" si="17"/>
        <v>2018</v>
      </c>
      <c r="L78" s="66">
        <f t="shared" si="18"/>
        <v>122</v>
      </c>
      <c r="M78" s="66">
        <f t="shared" si="19"/>
        <v>122</v>
      </c>
      <c r="N78" s="147">
        <f t="shared" si="20"/>
        <v>110</v>
      </c>
      <c r="O78" s="143">
        <f t="shared" si="21"/>
        <v>0</v>
      </c>
      <c r="P78" s="144" t="s">
        <v>229</v>
      </c>
      <c r="Q78" s="32">
        <v>61</v>
      </c>
      <c r="R78" s="145"/>
      <c r="S78" s="39">
        <v>5</v>
      </c>
      <c r="T78" s="42">
        <v>4</v>
      </c>
      <c r="U78" s="146">
        <f t="shared" si="0"/>
        <v>1</v>
      </c>
      <c r="V78" s="146">
        <f t="shared" si="1"/>
        <v>4.5</v>
      </c>
      <c r="W78" s="146">
        <f t="shared" si="2"/>
        <v>0.1111111111111111</v>
      </c>
      <c r="X78" s="146">
        <f t="shared" si="3"/>
        <v>0.5</v>
      </c>
      <c r="Y78" s="129">
        <f t="shared" si="4"/>
        <v>0.7071067811865476</v>
      </c>
      <c r="Z78" s="129">
        <f t="shared" si="5"/>
        <v>0.15713484026367724</v>
      </c>
      <c r="AA78" s="129">
        <f t="shared" si="6"/>
        <v>0.11111111111111112</v>
      </c>
      <c r="AB78" s="67"/>
    </row>
    <row r="79" spans="1:28" ht="15">
      <c r="A79" s="66">
        <f t="shared" si="7"/>
        <v>0</v>
      </c>
      <c r="B79" s="66">
        <f t="shared" si="8"/>
        <v>0</v>
      </c>
      <c r="C79" s="66">
        <f t="shared" si="9"/>
        <v>0</v>
      </c>
      <c r="D79" s="66">
        <f t="shared" si="10"/>
        <v>0</v>
      </c>
      <c r="E79" s="66">
        <f t="shared" si="11"/>
        <v>0</v>
      </c>
      <c r="F79" s="141">
        <f t="shared" si="12"/>
        <v>0</v>
      </c>
      <c r="G79" s="141">
        <f t="shared" si="13"/>
        <v>0</v>
      </c>
      <c r="H79" s="66">
        <f t="shared" si="14"/>
        <v>0</v>
      </c>
      <c r="I79" s="66">
        <f t="shared" si="15"/>
        <v>110</v>
      </c>
      <c r="J79" s="66">
        <f t="shared" si="16"/>
        <v>0</v>
      </c>
      <c r="K79" s="141">
        <f t="shared" si="17"/>
        <v>2018</v>
      </c>
      <c r="L79" s="66">
        <f t="shared" si="18"/>
        <v>122</v>
      </c>
      <c r="M79" s="66">
        <f t="shared" si="19"/>
        <v>122</v>
      </c>
      <c r="N79" s="147">
        <f t="shared" si="20"/>
        <v>110</v>
      </c>
      <c r="O79" s="143">
        <f t="shared" si="21"/>
        <v>0</v>
      </c>
      <c r="P79" s="144" t="s">
        <v>229</v>
      </c>
      <c r="Q79" s="37">
        <v>62</v>
      </c>
      <c r="R79" s="145"/>
      <c r="S79" s="39">
        <v>4</v>
      </c>
      <c r="T79" s="42">
        <v>4</v>
      </c>
      <c r="U79" s="146">
        <f t="shared" si="0"/>
        <v>0</v>
      </c>
      <c r="V79" s="146">
        <f t="shared" si="1"/>
        <v>4</v>
      </c>
      <c r="W79" s="146">
        <f t="shared" si="2"/>
        <v>0</v>
      </c>
      <c r="X79" s="146">
        <f t="shared" si="3"/>
        <v>0</v>
      </c>
      <c r="Y79" s="129">
        <f t="shared" si="4"/>
        <v>0</v>
      </c>
      <c r="Z79" s="129">
        <f t="shared" si="5"/>
        <v>0</v>
      </c>
      <c r="AA79" s="129">
        <f t="shared" si="6"/>
        <v>0</v>
      </c>
      <c r="AB79" s="67"/>
    </row>
    <row r="80" spans="1:28" ht="15">
      <c r="A80" s="66">
        <f t="shared" si="7"/>
        <v>0</v>
      </c>
      <c r="B80" s="66">
        <f t="shared" si="8"/>
        <v>0</v>
      </c>
      <c r="C80" s="66">
        <f t="shared" si="9"/>
        <v>0</v>
      </c>
      <c r="D80" s="66">
        <f t="shared" si="10"/>
        <v>0</v>
      </c>
      <c r="E80" s="66">
        <f t="shared" si="11"/>
        <v>0</v>
      </c>
      <c r="F80" s="141">
        <f t="shared" si="12"/>
        <v>0</v>
      </c>
      <c r="G80" s="141">
        <f t="shared" si="13"/>
        <v>0</v>
      </c>
      <c r="H80" s="66">
        <f t="shared" si="14"/>
        <v>0</v>
      </c>
      <c r="I80" s="66">
        <f t="shared" si="15"/>
        <v>110</v>
      </c>
      <c r="J80" s="66">
        <f t="shared" si="16"/>
        <v>0</v>
      </c>
      <c r="K80" s="141">
        <f t="shared" si="17"/>
        <v>2018</v>
      </c>
      <c r="L80" s="66">
        <f t="shared" si="18"/>
        <v>122</v>
      </c>
      <c r="M80" s="66">
        <f t="shared" si="19"/>
        <v>122</v>
      </c>
      <c r="N80" s="147">
        <f t="shared" si="20"/>
        <v>110</v>
      </c>
      <c r="O80" s="143">
        <f t="shared" si="21"/>
        <v>0</v>
      </c>
      <c r="P80" s="144" t="s">
        <v>229</v>
      </c>
      <c r="Q80" s="32">
        <v>63</v>
      </c>
      <c r="R80" s="145"/>
      <c r="S80" s="39">
        <v>5</v>
      </c>
      <c r="T80" s="42">
        <v>5</v>
      </c>
      <c r="U80" s="146">
        <f t="shared" si="0"/>
        <v>0</v>
      </c>
      <c r="V80" s="146">
        <f t="shared" si="1"/>
        <v>5</v>
      </c>
      <c r="W80" s="146">
        <f t="shared" si="2"/>
        <v>0</v>
      </c>
      <c r="X80" s="146">
        <f t="shared" si="3"/>
        <v>0</v>
      </c>
      <c r="Y80" s="129">
        <f t="shared" si="4"/>
        <v>0</v>
      </c>
      <c r="Z80" s="129">
        <f t="shared" si="5"/>
        <v>0</v>
      </c>
      <c r="AA80" s="129">
        <f t="shared" si="6"/>
        <v>0</v>
      </c>
      <c r="AB80" s="67"/>
    </row>
    <row r="81" spans="1:28" ht="15">
      <c r="A81" s="66">
        <f t="shared" si="7"/>
        <v>0</v>
      </c>
      <c r="B81" s="66">
        <f t="shared" si="8"/>
        <v>0</v>
      </c>
      <c r="C81" s="66">
        <f t="shared" si="9"/>
        <v>0</v>
      </c>
      <c r="D81" s="66">
        <f t="shared" si="10"/>
        <v>0</v>
      </c>
      <c r="E81" s="66">
        <f t="shared" si="11"/>
        <v>0</v>
      </c>
      <c r="F81" s="141">
        <f t="shared" si="12"/>
        <v>0</v>
      </c>
      <c r="G81" s="141">
        <f t="shared" si="13"/>
        <v>0</v>
      </c>
      <c r="H81" s="66">
        <f t="shared" si="14"/>
        <v>0</v>
      </c>
      <c r="I81" s="66">
        <f t="shared" si="15"/>
        <v>110</v>
      </c>
      <c r="J81" s="66">
        <f t="shared" si="16"/>
        <v>0</v>
      </c>
      <c r="K81" s="141">
        <f t="shared" si="17"/>
        <v>2018</v>
      </c>
      <c r="L81" s="66">
        <f t="shared" si="18"/>
        <v>122</v>
      </c>
      <c r="M81" s="66">
        <f t="shared" si="19"/>
        <v>122</v>
      </c>
      <c r="N81" s="147">
        <f t="shared" si="20"/>
        <v>110</v>
      </c>
      <c r="O81" s="143">
        <f t="shared" si="21"/>
        <v>0</v>
      </c>
      <c r="P81" s="144" t="s">
        <v>229</v>
      </c>
      <c r="Q81" s="37">
        <v>64</v>
      </c>
      <c r="R81" s="145"/>
      <c r="S81" s="39">
        <v>5</v>
      </c>
      <c r="T81" s="42">
        <v>5</v>
      </c>
      <c r="U81" s="146">
        <f t="shared" si="0"/>
        <v>0</v>
      </c>
      <c r="V81" s="146">
        <f t="shared" si="1"/>
        <v>5</v>
      </c>
      <c r="W81" s="146">
        <f t="shared" si="2"/>
        <v>0</v>
      </c>
      <c r="X81" s="146">
        <f t="shared" si="3"/>
        <v>0</v>
      </c>
      <c r="Y81" s="129">
        <f t="shared" si="4"/>
        <v>0</v>
      </c>
      <c r="Z81" s="129">
        <f t="shared" si="5"/>
        <v>0</v>
      </c>
      <c r="AA81" s="129">
        <f t="shared" si="6"/>
        <v>0</v>
      </c>
      <c r="AB81" s="67"/>
    </row>
    <row r="82" spans="1:28" ht="15">
      <c r="A82" s="66">
        <f t="shared" si="7"/>
        <v>0</v>
      </c>
      <c r="B82" s="66">
        <f t="shared" si="8"/>
        <v>0</v>
      </c>
      <c r="C82" s="66">
        <f t="shared" si="9"/>
        <v>0</v>
      </c>
      <c r="D82" s="66">
        <f t="shared" si="10"/>
        <v>0</v>
      </c>
      <c r="E82" s="66">
        <f t="shared" si="11"/>
        <v>0</v>
      </c>
      <c r="F82" s="141">
        <f t="shared" si="12"/>
        <v>0</v>
      </c>
      <c r="G82" s="141">
        <f t="shared" si="13"/>
        <v>0</v>
      </c>
      <c r="H82" s="66">
        <f t="shared" si="14"/>
        <v>0</v>
      </c>
      <c r="I82" s="66">
        <f t="shared" si="15"/>
        <v>110</v>
      </c>
      <c r="J82" s="66">
        <f t="shared" si="16"/>
        <v>0</v>
      </c>
      <c r="K82" s="141">
        <f t="shared" si="17"/>
        <v>2018</v>
      </c>
      <c r="L82" s="66">
        <f t="shared" si="18"/>
        <v>122</v>
      </c>
      <c r="M82" s="66">
        <f t="shared" si="19"/>
        <v>122</v>
      </c>
      <c r="N82" s="147">
        <f t="shared" si="20"/>
        <v>110</v>
      </c>
      <c r="O82" s="143">
        <f t="shared" si="21"/>
        <v>0</v>
      </c>
      <c r="P82" s="144" t="s">
        <v>229</v>
      </c>
      <c r="Q82" s="32">
        <v>65</v>
      </c>
      <c r="R82" s="145"/>
      <c r="S82" s="39">
        <v>4</v>
      </c>
      <c r="T82" s="42">
        <v>4</v>
      </c>
      <c r="U82" s="146">
        <f t="shared" si="0"/>
        <v>0</v>
      </c>
      <c r="V82" s="146">
        <f t="shared" si="1"/>
        <v>4</v>
      </c>
      <c r="W82" s="146">
        <f t="shared" si="2"/>
        <v>0</v>
      </c>
      <c r="X82" s="146">
        <f t="shared" si="3"/>
        <v>0</v>
      </c>
      <c r="Y82" s="129">
        <f t="shared" si="4"/>
        <v>0</v>
      </c>
      <c r="Z82" s="129">
        <f t="shared" si="5"/>
        <v>0</v>
      </c>
      <c r="AA82" s="129">
        <f t="shared" si="6"/>
        <v>0</v>
      </c>
      <c r="AB82" s="67"/>
    </row>
    <row r="83" spans="1:28" ht="15">
      <c r="A83" s="66">
        <f t="shared" si="7"/>
        <v>0</v>
      </c>
      <c r="B83" s="66">
        <f t="shared" si="8"/>
        <v>0</v>
      </c>
      <c r="C83" s="66">
        <f t="shared" si="9"/>
        <v>0</v>
      </c>
      <c r="D83" s="66">
        <f t="shared" si="10"/>
        <v>0</v>
      </c>
      <c r="E83" s="66">
        <f t="shared" si="11"/>
        <v>0</v>
      </c>
      <c r="F83" s="141">
        <f t="shared" si="12"/>
        <v>0</v>
      </c>
      <c r="G83" s="141">
        <f t="shared" si="13"/>
        <v>0</v>
      </c>
      <c r="H83" s="66">
        <f t="shared" si="14"/>
        <v>0</v>
      </c>
      <c r="I83" s="66">
        <f t="shared" si="15"/>
        <v>110</v>
      </c>
      <c r="J83" s="66">
        <f t="shared" si="16"/>
        <v>0</v>
      </c>
      <c r="K83" s="141">
        <f t="shared" si="17"/>
        <v>2018</v>
      </c>
      <c r="L83" s="66">
        <f t="shared" si="18"/>
        <v>122</v>
      </c>
      <c r="M83" s="66">
        <f t="shared" si="19"/>
        <v>122</v>
      </c>
      <c r="N83" s="147">
        <f t="shared" si="20"/>
        <v>110</v>
      </c>
      <c r="O83" s="143">
        <f t="shared" si="21"/>
        <v>0</v>
      </c>
      <c r="P83" s="144" t="s">
        <v>229</v>
      </c>
      <c r="Q83" s="37">
        <v>66</v>
      </c>
      <c r="R83" s="145"/>
      <c r="S83" s="39">
        <v>7</v>
      </c>
      <c r="T83" s="42">
        <v>5</v>
      </c>
      <c r="U83" s="146">
        <f t="shared" si="0"/>
        <v>2</v>
      </c>
      <c r="V83" s="146">
        <f t="shared" si="1"/>
        <v>6</v>
      </c>
      <c r="W83" s="146">
        <f t="shared" si="2"/>
        <v>0.16666666666666666</v>
      </c>
      <c r="X83" s="146">
        <f t="shared" si="3"/>
        <v>2</v>
      </c>
      <c r="Y83" s="129">
        <f t="shared" si="4"/>
        <v>1.4142135623730951</v>
      </c>
      <c r="Z83" s="129">
        <f t="shared" si="5"/>
        <v>0.23570226039551587</v>
      </c>
      <c r="AA83" s="129">
        <f t="shared" si="6"/>
        <v>0.16666666666666669</v>
      </c>
      <c r="AB83" s="67"/>
    </row>
    <row r="84" spans="1:28" ht="15">
      <c r="A84" s="66">
        <f t="shared" si="7"/>
        <v>0</v>
      </c>
      <c r="B84" s="66">
        <f t="shared" si="8"/>
        <v>0</v>
      </c>
      <c r="C84" s="66">
        <f t="shared" si="9"/>
        <v>0</v>
      </c>
      <c r="D84" s="66">
        <f t="shared" si="10"/>
        <v>0</v>
      </c>
      <c r="E84" s="66">
        <f t="shared" si="11"/>
        <v>0</v>
      </c>
      <c r="F84" s="141">
        <f t="shared" si="12"/>
        <v>0</v>
      </c>
      <c r="G84" s="141">
        <f t="shared" si="13"/>
        <v>0</v>
      </c>
      <c r="H84" s="66">
        <f t="shared" si="14"/>
        <v>0</v>
      </c>
      <c r="I84" s="66">
        <f t="shared" si="15"/>
        <v>110</v>
      </c>
      <c r="J84" s="66">
        <f t="shared" si="16"/>
        <v>0</v>
      </c>
      <c r="K84" s="141">
        <f t="shared" si="17"/>
        <v>2018</v>
      </c>
      <c r="L84" s="66">
        <f t="shared" si="18"/>
        <v>122</v>
      </c>
      <c r="M84" s="66">
        <f t="shared" si="19"/>
        <v>122</v>
      </c>
      <c r="N84" s="147">
        <f t="shared" si="20"/>
        <v>110</v>
      </c>
      <c r="O84" s="143">
        <f t="shared" si="21"/>
        <v>0</v>
      </c>
      <c r="P84" s="144" t="s">
        <v>229</v>
      </c>
      <c r="Q84" s="32">
        <v>67</v>
      </c>
      <c r="R84" s="145"/>
      <c r="S84" s="39">
        <v>5</v>
      </c>
      <c r="T84" s="42">
        <v>6</v>
      </c>
      <c r="U84" s="146">
        <f t="shared" si="0"/>
        <v>1</v>
      </c>
      <c r="V84" s="146">
        <f t="shared" si="1"/>
        <v>5.5</v>
      </c>
      <c r="W84" s="146">
        <f t="shared" si="2"/>
        <v>0.09090909090909091</v>
      </c>
      <c r="X84" s="146">
        <f t="shared" si="3"/>
        <v>0.5</v>
      </c>
      <c r="Y84" s="129">
        <f t="shared" si="4"/>
        <v>0.7071067811865476</v>
      </c>
      <c r="Z84" s="129">
        <f t="shared" si="5"/>
        <v>0.128564869306645</v>
      </c>
      <c r="AA84" s="129">
        <f t="shared" si="6"/>
        <v>0.09090909090909091</v>
      </c>
      <c r="AB84" s="67"/>
    </row>
    <row r="85" spans="1:28" ht="15">
      <c r="A85" s="66">
        <f t="shared" si="7"/>
        <v>0</v>
      </c>
      <c r="B85" s="66">
        <f t="shared" si="8"/>
        <v>0</v>
      </c>
      <c r="C85" s="66">
        <f t="shared" si="9"/>
        <v>0</v>
      </c>
      <c r="D85" s="66">
        <f t="shared" si="10"/>
        <v>0</v>
      </c>
      <c r="E85" s="66">
        <f t="shared" si="11"/>
        <v>0</v>
      </c>
      <c r="F85" s="141">
        <f t="shared" si="12"/>
        <v>0</v>
      </c>
      <c r="G85" s="141">
        <f t="shared" si="13"/>
        <v>0</v>
      </c>
      <c r="H85" s="66">
        <f t="shared" si="14"/>
        <v>0</v>
      </c>
      <c r="I85" s="66">
        <f t="shared" si="15"/>
        <v>110</v>
      </c>
      <c r="J85" s="66">
        <f t="shared" si="16"/>
        <v>0</v>
      </c>
      <c r="K85" s="141">
        <f t="shared" si="17"/>
        <v>2018</v>
      </c>
      <c r="L85" s="66">
        <f t="shared" si="18"/>
        <v>122</v>
      </c>
      <c r="M85" s="66">
        <f t="shared" si="19"/>
        <v>122</v>
      </c>
      <c r="N85" s="147">
        <f t="shared" si="20"/>
        <v>110</v>
      </c>
      <c r="O85" s="143">
        <f t="shared" si="21"/>
        <v>0</v>
      </c>
      <c r="P85" s="144" t="s">
        <v>229</v>
      </c>
      <c r="Q85" s="37">
        <v>68</v>
      </c>
      <c r="R85" s="145"/>
      <c r="S85" s="39">
        <v>5</v>
      </c>
      <c r="T85" s="42">
        <v>4</v>
      </c>
      <c r="U85" s="146">
        <f t="shared" si="0"/>
        <v>1</v>
      </c>
      <c r="V85" s="146">
        <f t="shared" si="1"/>
        <v>4.5</v>
      </c>
      <c r="W85" s="146">
        <f t="shared" si="2"/>
        <v>0.1111111111111111</v>
      </c>
      <c r="X85" s="146">
        <f t="shared" si="3"/>
        <v>0.5</v>
      </c>
      <c r="Y85" s="129">
        <f t="shared" si="4"/>
        <v>0.7071067811865476</v>
      </c>
      <c r="Z85" s="129">
        <f t="shared" si="5"/>
        <v>0.15713484026367724</v>
      </c>
      <c r="AA85" s="129">
        <f t="shared" si="6"/>
        <v>0.11111111111111112</v>
      </c>
      <c r="AB85" s="67"/>
    </row>
    <row r="86" spans="1:28" ht="15">
      <c r="A86" s="66">
        <f t="shared" si="7"/>
        <v>0</v>
      </c>
      <c r="B86" s="66">
        <f t="shared" si="8"/>
        <v>0</v>
      </c>
      <c r="C86" s="66">
        <f t="shared" si="9"/>
        <v>0</v>
      </c>
      <c r="D86" s="66">
        <f t="shared" si="10"/>
        <v>0</v>
      </c>
      <c r="E86" s="66">
        <f t="shared" si="11"/>
        <v>0</v>
      </c>
      <c r="F86" s="141">
        <f t="shared" si="12"/>
        <v>0</v>
      </c>
      <c r="G86" s="141">
        <f t="shared" si="13"/>
        <v>0</v>
      </c>
      <c r="H86" s="66">
        <f t="shared" si="14"/>
        <v>0</v>
      </c>
      <c r="I86" s="66">
        <f t="shared" si="15"/>
        <v>110</v>
      </c>
      <c r="J86" s="66">
        <f t="shared" si="16"/>
        <v>0</v>
      </c>
      <c r="K86" s="141">
        <f t="shared" si="17"/>
        <v>2018</v>
      </c>
      <c r="L86" s="66">
        <f t="shared" si="18"/>
        <v>122</v>
      </c>
      <c r="M86" s="66">
        <f t="shared" si="19"/>
        <v>122</v>
      </c>
      <c r="N86" s="147">
        <f t="shared" si="20"/>
        <v>110</v>
      </c>
      <c r="O86" s="143">
        <f t="shared" si="21"/>
        <v>0</v>
      </c>
      <c r="P86" s="144" t="s">
        <v>229</v>
      </c>
      <c r="Q86" s="32">
        <v>69</v>
      </c>
      <c r="R86" s="145"/>
      <c r="S86" s="39">
        <v>5</v>
      </c>
      <c r="T86" s="42">
        <v>5</v>
      </c>
      <c r="U86" s="146">
        <f t="shared" si="0"/>
        <v>0</v>
      </c>
      <c r="V86" s="146">
        <f t="shared" si="1"/>
        <v>5</v>
      </c>
      <c r="W86" s="146">
        <f t="shared" si="2"/>
        <v>0</v>
      </c>
      <c r="X86" s="146">
        <f t="shared" si="3"/>
        <v>0</v>
      </c>
      <c r="Y86" s="129">
        <f t="shared" si="4"/>
        <v>0</v>
      </c>
      <c r="Z86" s="129">
        <f t="shared" si="5"/>
        <v>0</v>
      </c>
      <c r="AA86" s="129">
        <f t="shared" si="6"/>
        <v>0</v>
      </c>
      <c r="AB86" s="67"/>
    </row>
    <row r="87" spans="1:28" ht="15">
      <c r="A87" s="66">
        <f t="shared" si="7"/>
        <v>0</v>
      </c>
      <c r="B87" s="66">
        <f t="shared" si="8"/>
        <v>0</v>
      </c>
      <c r="C87" s="66">
        <f t="shared" si="9"/>
        <v>0</v>
      </c>
      <c r="D87" s="66">
        <f t="shared" si="10"/>
        <v>0</v>
      </c>
      <c r="E87" s="66">
        <f t="shared" si="11"/>
        <v>0</v>
      </c>
      <c r="F87" s="141">
        <f t="shared" si="12"/>
        <v>0</v>
      </c>
      <c r="G87" s="141">
        <f t="shared" si="13"/>
        <v>0</v>
      </c>
      <c r="H87" s="66">
        <f t="shared" si="14"/>
        <v>0</v>
      </c>
      <c r="I87" s="66">
        <f t="shared" si="15"/>
        <v>110</v>
      </c>
      <c r="J87" s="66">
        <f t="shared" si="16"/>
        <v>0</v>
      </c>
      <c r="K87" s="141">
        <f t="shared" si="17"/>
        <v>2018</v>
      </c>
      <c r="L87" s="66">
        <f t="shared" si="18"/>
        <v>122</v>
      </c>
      <c r="M87" s="66">
        <f t="shared" si="19"/>
        <v>122</v>
      </c>
      <c r="N87" s="147">
        <f t="shared" si="20"/>
        <v>110</v>
      </c>
      <c r="O87" s="143">
        <f t="shared" si="21"/>
        <v>0</v>
      </c>
      <c r="P87" s="144" t="s">
        <v>229</v>
      </c>
      <c r="Q87" s="37">
        <v>70</v>
      </c>
      <c r="R87" s="145"/>
      <c r="S87" s="39">
        <v>7</v>
      </c>
      <c r="T87" s="42">
        <v>5</v>
      </c>
      <c r="U87" s="146">
        <f t="shared" si="0"/>
        <v>2</v>
      </c>
      <c r="V87" s="146">
        <f t="shared" si="1"/>
        <v>6</v>
      </c>
      <c r="W87" s="146">
        <f t="shared" si="2"/>
        <v>0.16666666666666666</v>
      </c>
      <c r="X87" s="146">
        <f t="shared" si="3"/>
        <v>2</v>
      </c>
      <c r="Y87" s="129">
        <f t="shared" si="4"/>
        <v>1.4142135623730951</v>
      </c>
      <c r="Z87" s="129">
        <f t="shared" si="5"/>
        <v>0.23570226039551587</v>
      </c>
      <c r="AA87" s="129">
        <f t="shared" si="6"/>
        <v>0.16666666666666669</v>
      </c>
      <c r="AB87" s="67"/>
    </row>
    <row r="88" spans="1:28" ht="15">
      <c r="A88" s="66">
        <f t="shared" si="7"/>
        <v>0</v>
      </c>
      <c r="B88" s="66">
        <f t="shared" si="8"/>
        <v>0</v>
      </c>
      <c r="C88" s="66">
        <f t="shared" si="9"/>
        <v>0</v>
      </c>
      <c r="D88" s="66">
        <f t="shared" si="10"/>
        <v>0</v>
      </c>
      <c r="E88" s="66">
        <f t="shared" si="11"/>
        <v>0</v>
      </c>
      <c r="F88" s="141">
        <f t="shared" si="12"/>
        <v>0</v>
      </c>
      <c r="G88" s="141">
        <f t="shared" si="13"/>
        <v>0</v>
      </c>
      <c r="H88" s="66">
        <f t="shared" si="14"/>
        <v>0</v>
      </c>
      <c r="I88" s="66">
        <f t="shared" si="15"/>
        <v>110</v>
      </c>
      <c r="J88" s="66">
        <f t="shared" si="16"/>
        <v>0</v>
      </c>
      <c r="K88" s="141">
        <f t="shared" si="17"/>
        <v>2018</v>
      </c>
      <c r="L88" s="66">
        <f t="shared" si="18"/>
        <v>122</v>
      </c>
      <c r="M88" s="66">
        <f t="shared" si="19"/>
        <v>122</v>
      </c>
      <c r="N88" s="147">
        <f t="shared" si="20"/>
        <v>110</v>
      </c>
      <c r="O88" s="143">
        <f t="shared" si="21"/>
        <v>0</v>
      </c>
      <c r="P88" s="144" t="s">
        <v>229</v>
      </c>
      <c r="Q88" s="32">
        <v>71</v>
      </c>
      <c r="R88" s="145"/>
      <c r="S88" s="39">
        <v>7</v>
      </c>
      <c r="T88" s="42">
        <v>5</v>
      </c>
      <c r="U88" s="146">
        <f t="shared" si="0"/>
        <v>2</v>
      </c>
      <c r="V88" s="146">
        <f t="shared" si="1"/>
        <v>6</v>
      </c>
      <c r="W88" s="146">
        <f t="shared" si="2"/>
        <v>0.16666666666666666</v>
      </c>
      <c r="X88" s="146">
        <f t="shared" si="3"/>
        <v>2</v>
      </c>
      <c r="Y88" s="129">
        <f t="shared" si="4"/>
        <v>1.4142135623730951</v>
      </c>
      <c r="Z88" s="129">
        <f t="shared" si="5"/>
        <v>0.23570226039551587</v>
      </c>
      <c r="AA88" s="129">
        <f t="shared" si="6"/>
        <v>0.16666666666666669</v>
      </c>
      <c r="AB88" s="67"/>
    </row>
    <row r="89" spans="1:28" ht="15">
      <c r="A89" s="66">
        <f t="shared" si="7"/>
        <v>0</v>
      </c>
      <c r="B89" s="66">
        <f t="shared" si="8"/>
        <v>0</v>
      </c>
      <c r="C89" s="66">
        <f t="shared" si="9"/>
        <v>0</v>
      </c>
      <c r="D89" s="66">
        <f t="shared" si="10"/>
        <v>0</v>
      </c>
      <c r="E89" s="66">
        <f t="shared" si="11"/>
        <v>0</v>
      </c>
      <c r="F89" s="141">
        <f t="shared" si="12"/>
        <v>0</v>
      </c>
      <c r="G89" s="141">
        <f t="shared" si="13"/>
        <v>0</v>
      </c>
      <c r="H89" s="66">
        <f t="shared" si="14"/>
        <v>0</v>
      </c>
      <c r="I89" s="66">
        <f t="shared" si="15"/>
        <v>110</v>
      </c>
      <c r="J89" s="66">
        <f t="shared" si="16"/>
        <v>0</v>
      </c>
      <c r="K89" s="141">
        <f t="shared" si="17"/>
        <v>2018</v>
      </c>
      <c r="L89" s="66">
        <f t="shared" si="18"/>
        <v>122</v>
      </c>
      <c r="M89" s="66">
        <f t="shared" si="19"/>
        <v>122</v>
      </c>
      <c r="N89" s="147">
        <f t="shared" si="20"/>
        <v>110</v>
      </c>
      <c r="O89" s="143">
        <f t="shared" si="21"/>
        <v>0</v>
      </c>
      <c r="P89" s="144" t="s">
        <v>229</v>
      </c>
      <c r="Q89" s="37">
        <v>72</v>
      </c>
      <c r="R89" s="145"/>
      <c r="S89" s="39">
        <v>6</v>
      </c>
      <c r="T89" s="42">
        <v>5</v>
      </c>
      <c r="U89" s="146">
        <f t="shared" si="0"/>
        <v>1</v>
      </c>
      <c r="V89" s="146">
        <f t="shared" si="1"/>
        <v>5.5</v>
      </c>
      <c r="W89" s="146">
        <f t="shared" si="2"/>
        <v>0.09090909090909091</v>
      </c>
      <c r="X89" s="146">
        <f t="shared" si="3"/>
        <v>0.5</v>
      </c>
      <c r="Y89" s="129">
        <f t="shared" si="4"/>
        <v>0.7071067811865476</v>
      </c>
      <c r="Z89" s="129">
        <f t="shared" si="5"/>
        <v>0.128564869306645</v>
      </c>
      <c r="AA89" s="129">
        <f t="shared" si="6"/>
        <v>0.09090909090909091</v>
      </c>
      <c r="AB89" s="67"/>
    </row>
    <row r="90" spans="1:28" ht="15">
      <c r="A90" s="66">
        <f t="shared" si="7"/>
        <v>0</v>
      </c>
      <c r="B90" s="66">
        <f t="shared" si="8"/>
        <v>0</v>
      </c>
      <c r="C90" s="66">
        <f t="shared" si="9"/>
        <v>0</v>
      </c>
      <c r="D90" s="66">
        <f t="shared" si="10"/>
        <v>0</v>
      </c>
      <c r="E90" s="66">
        <f t="shared" si="11"/>
        <v>0</v>
      </c>
      <c r="F90" s="141">
        <f t="shared" si="12"/>
        <v>0</v>
      </c>
      <c r="G90" s="141">
        <f t="shared" si="13"/>
        <v>0</v>
      </c>
      <c r="H90" s="66">
        <f t="shared" si="14"/>
        <v>0</v>
      </c>
      <c r="I90" s="66">
        <f t="shared" si="15"/>
        <v>110</v>
      </c>
      <c r="J90" s="66">
        <f t="shared" si="16"/>
        <v>0</v>
      </c>
      <c r="K90" s="141">
        <f t="shared" si="17"/>
        <v>2018</v>
      </c>
      <c r="L90" s="66">
        <f t="shared" si="18"/>
        <v>122</v>
      </c>
      <c r="M90" s="66">
        <f t="shared" si="19"/>
        <v>122</v>
      </c>
      <c r="N90" s="147">
        <f t="shared" si="20"/>
        <v>110</v>
      </c>
      <c r="O90" s="143">
        <f t="shared" si="21"/>
        <v>0</v>
      </c>
      <c r="P90" s="144" t="s">
        <v>229</v>
      </c>
      <c r="Q90" s="32">
        <v>73</v>
      </c>
      <c r="R90" s="145"/>
      <c r="S90" s="39">
        <v>6</v>
      </c>
      <c r="T90" s="42">
        <v>6</v>
      </c>
      <c r="U90" s="146">
        <f t="shared" si="0"/>
        <v>0</v>
      </c>
      <c r="V90" s="146">
        <f t="shared" si="1"/>
        <v>6</v>
      </c>
      <c r="W90" s="146">
        <f t="shared" si="2"/>
        <v>0</v>
      </c>
      <c r="X90" s="146">
        <f t="shared" si="3"/>
        <v>0</v>
      </c>
      <c r="Y90" s="129">
        <f t="shared" si="4"/>
        <v>0</v>
      </c>
      <c r="Z90" s="129">
        <f t="shared" si="5"/>
        <v>0</v>
      </c>
      <c r="AA90" s="129">
        <f t="shared" si="6"/>
        <v>0</v>
      </c>
      <c r="AB90" s="67"/>
    </row>
    <row r="91" spans="1:28" ht="15">
      <c r="A91" s="66">
        <f t="shared" si="7"/>
        <v>0</v>
      </c>
      <c r="B91" s="66">
        <f t="shared" si="8"/>
        <v>0</v>
      </c>
      <c r="C91" s="66">
        <f t="shared" si="9"/>
        <v>0</v>
      </c>
      <c r="D91" s="66">
        <f t="shared" si="10"/>
        <v>0</v>
      </c>
      <c r="E91" s="66">
        <f t="shared" si="11"/>
        <v>0</v>
      </c>
      <c r="F91" s="141">
        <f t="shared" si="12"/>
        <v>0</v>
      </c>
      <c r="G91" s="141">
        <f t="shared" si="13"/>
        <v>0</v>
      </c>
      <c r="H91" s="66">
        <f t="shared" si="14"/>
        <v>0</v>
      </c>
      <c r="I91" s="66">
        <f t="shared" si="15"/>
        <v>110</v>
      </c>
      <c r="J91" s="66">
        <f t="shared" si="16"/>
        <v>0</v>
      </c>
      <c r="K91" s="141">
        <f t="shared" si="17"/>
        <v>2018</v>
      </c>
      <c r="L91" s="66">
        <f t="shared" si="18"/>
        <v>122</v>
      </c>
      <c r="M91" s="66">
        <f t="shared" si="19"/>
        <v>122</v>
      </c>
      <c r="N91" s="147">
        <f t="shared" si="20"/>
        <v>110</v>
      </c>
      <c r="O91" s="143">
        <f t="shared" si="21"/>
        <v>0</v>
      </c>
      <c r="P91" s="144" t="s">
        <v>229</v>
      </c>
      <c r="Q91" s="37">
        <v>74</v>
      </c>
      <c r="R91" s="145"/>
      <c r="S91" s="39">
        <v>6</v>
      </c>
      <c r="T91" s="42">
        <v>6</v>
      </c>
      <c r="U91" s="146">
        <f t="shared" si="0"/>
        <v>0</v>
      </c>
      <c r="V91" s="146">
        <f t="shared" si="1"/>
        <v>6</v>
      </c>
      <c r="W91" s="146">
        <f t="shared" si="2"/>
        <v>0</v>
      </c>
      <c r="X91" s="146">
        <f t="shared" si="3"/>
        <v>0</v>
      </c>
      <c r="Y91" s="129">
        <f t="shared" si="4"/>
        <v>0</v>
      </c>
      <c r="Z91" s="129">
        <f t="shared" si="5"/>
        <v>0</v>
      </c>
      <c r="AA91" s="129">
        <f t="shared" si="6"/>
        <v>0</v>
      </c>
      <c r="AB91" s="67"/>
    </row>
    <row r="92" spans="1:28" ht="15">
      <c r="A92" s="66">
        <f t="shared" si="7"/>
        <v>0</v>
      </c>
      <c r="B92" s="66">
        <f t="shared" si="8"/>
        <v>0</v>
      </c>
      <c r="C92" s="66">
        <f t="shared" si="9"/>
        <v>0</v>
      </c>
      <c r="D92" s="66">
        <f t="shared" si="10"/>
        <v>0</v>
      </c>
      <c r="E92" s="66">
        <f t="shared" si="11"/>
        <v>0</v>
      </c>
      <c r="F92" s="141">
        <f t="shared" si="12"/>
        <v>0</v>
      </c>
      <c r="G92" s="141">
        <f t="shared" si="13"/>
        <v>0</v>
      </c>
      <c r="H92" s="66">
        <f t="shared" si="14"/>
        <v>0</v>
      </c>
      <c r="I92" s="66">
        <f t="shared" si="15"/>
        <v>110</v>
      </c>
      <c r="J92" s="66">
        <f t="shared" si="16"/>
        <v>0</v>
      </c>
      <c r="K92" s="141">
        <f t="shared" si="17"/>
        <v>2018</v>
      </c>
      <c r="L92" s="66">
        <f t="shared" si="18"/>
        <v>122</v>
      </c>
      <c r="M92" s="66">
        <f t="shared" si="19"/>
        <v>122</v>
      </c>
      <c r="N92" s="147">
        <f t="shared" si="20"/>
        <v>110</v>
      </c>
      <c r="O92" s="143">
        <f t="shared" si="21"/>
        <v>0</v>
      </c>
      <c r="P92" s="144" t="s">
        <v>229</v>
      </c>
      <c r="Q92" s="32">
        <v>75</v>
      </c>
      <c r="R92" s="145"/>
      <c r="S92" s="39">
        <v>5</v>
      </c>
      <c r="T92" s="42">
        <v>5</v>
      </c>
      <c r="U92" s="146">
        <f t="shared" si="0"/>
        <v>0</v>
      </c>
      <c r="V92" s="146">
        <f t="shared" si="1"/>
        <v>5</v>
      </c>
      <c r="W92" s="146">
        <f t="shared" si="2"/>
        <v>0</v>
      </c>
      <c r="X92" s="146">
        <f t="shared" si="3"/>
        <v>0</v>
      </c>
      <c r="Y92" s="129">
        <f t="shared" si="4"/>
        <v>0</v>
      </c>
      <c r="Z92" s="129">
        <f t="shared" si="5"/>
        <v>0</v>
      </c>
      <c r="AA92" s="129">
        <f t="shared" si="6"/>
        <v>0</v>
      </c>
      <c r="AB92" s="67"/>
    </row>
    <row r="93" spans="1:28" ht="15">
      <c r="A93" s="66">
        <f t="shared" si="7"/>
        <v>0</v>
      </c>
      <c r="B93" s="66">
        <f t="shared" si="8"/>
        <v>0</v>
      </c>
      <c r="C93" s="66">
        <f t="shared" si="9"/>
        <v>0</v>
      </c>
      <c r="D93" s="66">
        <f t="shared" si="10"/>
        <v>0</v>
      </c>
      <c r="E93" s="66">
        <f t="shared" si="11"/>
        <v>0</v>
      </c>
      <c r="F93" s="141">
        <f t="shared" si="12"/>
        <v>0</v>
      </c>
      <c r="G93" s="141">
        <f t="shared" si="13"/>
        <v>0</v>
      </c>
      <c r="H93" s="66">
        <f t="shared" si="14"/>
        <v>0</v>
      </c>
      <c r="I93" s="66">
        <f t="shared" si="15"/>
        <v>110</v>
      </c>
      <c r="J93" s="66">
        <f t="shared" si="16"/>
        <v>0</v>
      </c>
      <c r="K93" s="141">
        <f t="shared" si="17"/>
        <v>2018</v>
      </c>
      <c r="L93" s="66">
        <f t="shared" si="18"/>
        <v>122</v>
      </c>
      <c r="M93" s="66">
        <f t="shared" si="19"/>
        <v>122</v>
      </c>
      <c r="N93" s="147">
        <f t="shared" si="20"/>
        <v>110</v>
      </c>
      <c r="O93" s="143">
        <f t="shared" si="21"/>
        <v>0</v>
      </c>
      <c r="P93" s="144" t="s">
        <v>229</v>
      </c>
      <c r="Q93" s="37">
        <v>76</v>
      </c>
      <c r="R93" s="145"/>
      <c r="S93" s="39">
        <v>6</v>
      </c>
      <c r="T93" s="42">
        <v>5</v>
      </c>
      <c r="U93" s="146">
        <f t="shared" si="0"/>
        <v>1</v>
      </c>
      <c r="V93" s="146">
        <f t="shared" si="1"/>
        <v>5.5</v>
      </c>
      <c r="W93" s="146">
        <f t="shared" si="2"/>
        <v>0.09090909090909091</v>
      </c>
      <c r="X93" s="146">
        <f t="shared" si="3"/>
        <v>0.5</v>
      </c>
      <c r="Y93" s="129">
        <f t="shared" si="4"/>
        <v>0.7071067811865476</v>
      </c>
      <c r="Z93" s="129">
        <f t="shared" si="5"/>
        <v>0.128564869306645</v>
      </c>
      <c r="AA93" s="129">
        <f t="shared" si="6"/>
        <v>0.09090909090909091</v>
      </c>
      <c r="AB93" s="67"/>
    </row>
    <row r="94" spans="1:28" ht="15">
      <c r="A94" s="66">
        <f t="shared" si="7"/>
        <v>0</v>
      </c>
      <c r="B94" s="66">
        <f t="shared" si="8"/>
        <v>0</v>
      </c>
      <c r="C94" s="66">
        <f t="shared" si="9"/>
        <v>0</v>
      </c>
      <c r="D94" s="66">
        <f t="shared" si="10"/>
        <v>0</v>
      </c>
      <c r="E94" s="66">
        <f t="shared" si="11"/>
        <v>0</v>
      </c>
      <c r="F94" s="141">
        <f t="shared" si="12"/>
        <v>0</v>
      </c>
      <c r="G94" s="141">
        <f t="shared" si="13"/>
        <v>0</v>
      </c>
      <c r="H94" s="66">
        <f t="shared" si="14"/>
        <v>0</v>
      </c>
      <c r="I94" s="66">
        <f t="shared" si="15"/>
        <v>110</v>
      </c>
      <c r="J94" s="66">
        <f t="shared" si="16"/>
        <v>0</v>
      </c>
      <c r="K94" s="141">
        <f t="shared" si="17"/>
        <v>2018</v>
      </c>
      <c r="L94" s="66">
        <f t="shared" si="18"/>
        <v>122</v>
      </c>
      <c r="M94" s="66">
        <f t="shared" si="19"/>
        <v>122</v>
      </c>
      <c r="N94" s="147">
        <f t="shared" si="20"/>
        <v>110</v>
      </c>
      <c r="O94" s="143">
        <f t="shared" si="21"/>
        <v>0</v>
      </c>
      <c r="P94" s="144" t="s">
        <v>229</v>
      </c>
      <c r="Q94" s="32">
        <v>77</v>
      </c>
      <c r="R94" s="145"/>
      <c r="S94" s="39">
        <v>5</v>
      </c>
      <c r="T94" s="42">
        <v>5</v>
      </c>
      <c r="U94" s="146">
        <f t="shared" si="0"/>
        <v>0</v>
      </c>
      <c r="V94" s="146">
        <f t="shared" si="1"/>
        <v>5</v>
      </c>
      <c r="W94" s="146">
        <f t="shared" si="2"/>
        <v>0</v>
      </c>
      <c r="X94" s="146">
        <f t="shared" si="3"/>
        <v>0</v>
      </c>
      <c r="Y94" s="129">
        <f t="shared" si="4"/>
        <v>0</v>
      </c>
      <c r="Z94" s="129">
        <f t="shared" si="5"/>
        <v>0</v>
      </c>
      <c r="AA94" s="129">
        <f t="shared" si="6"/>
        <v>0</v>
      </c>
      <c r="AB94" s="67"/>
    </row>
    <row r="95" spans="1:28" ht="15">
      <c r="A95" s="66">
        <f t="shared" si="7"/>
        <v>0</v>
      </c>
      <c r="B95" s="66">
        <f t="shared" si="8"/>
        <v>0</v>
      </c>
      <c r="C95" s="66">
        <f t="shared" si="9"/>
        <v>0</v>
      </c>
      <c r="D95" s="66">
        <f t="shared" si="10"/>
        <v>0</v>
      </c>
      <c r="E95" s="66">
        <f t="shared" si="11"/>
        <v>0</v>
      </c>
      <c r="F95" s="141">
        <f t="shared" si="12"/>
        <v>0</v>
      </c>
      <c r="G95" s="141">
        <f t="shared" si="13"/>
        <v>0</v>
      </c>
      <c r="H95" s="66">
        <f t="shared" si="14"/>
        <v>0</v>
      </c>
      <c r="I95" s="66">
        <f t="shared" si="15"/>
        <v>110</v>
      </c>
      <c r="J95" s="66">
        <f t="shared" si="16"/>
        <v>0</v>
      </c>
      <c r="K95" s="141">
        <f t="shared" si="17"/>
        <v>2018</v>
      </c>
      <c r="L95" s="66">
        <f t="shared" si="18"/>
        <v>122</v>
      </c>
      <c r="M95" s="66">
        <f t="shared" si="19"/>
        <v>122</v>
      </c>
      <c r="N95" s="147">
        <f t="shared" si="20"/>
        <v>110</v>
      </c>
      <c r="O95" s="143">
        <f t="shared" si="21"/>
        <v>0</v>
      </c>
      <c r="P95" s="144" t="s">
        <v>229</v>
      </c>
      <c r="Q95" s="37">
        <v>78</v>
      </c>
      <c r="R95" s="145"/>
      <c r="S95" s="39">
        <v>5</v>
      </c>
      <c r="T95" s="42">
        <v>5</v>
      </c>
      <c r="U95" s="146">
        <f t="shared" si="0"/>
        <v>0</v>
      </c>
      <c r="V95" s="146">
        <f t="shared" si="1"/>
        <v>5</v>
      </c>
      <c r="W95" s="146">
        <f t="shared" si="2"/>
        <v>0</v>
      </c>
      <c r="X95" s="146">
        <f t="shared" si="3"/>
        <v>0</v>
      </c>
      <c r="Y95" s="129">
        <f t="shared" si="4"/>
        <v>0</v>
      </c>
      <c r="Z95" s="129">
        <f t="shared" si="5"/>
        <v>0</v>
      </c>
      <c r="AA95" s="129">
        <f t="shared" si="6"/>
        <v>0</v>
      </c>
      <c r="AB95" s="67"/>
    </row>
    <row r="96" spans="1:28" ht="15">
      <c r="A96" s="66">
        <f t="shared" si="7"/>
        <v>0</v>
      </c>
      <c r="B96" s="66">
        <f t="shared" si="8"/>
        <v>0</v>
      </c>
      <c r="C96" s="66">
        <f t="shared" si="9"/>
        <v>0</v>
      </c>
      <c r="D96" s="66">
        <f t="shared" si="10"/>
        <v>0</v>
      </c>
      <c r="E96" s="66">
        <f t="shared" si="11"/>
        <v>0</v>
      </c>
      <c r="F96" s="141">
        <f t="shared" si="12"/>
        <v>0</v>
      </c>
      <c r="G96" s="141">
        <f t="shared" si="13"/>
        <v>0</v>
      </c>
      <c r="H96" s="66">
        <f t="shared" si="14"/>
        <v>0</v>
      </c>
      <c r="I96" s="66">
        <f t="shared" si="15"/>
        <v>110</v>
      </c>
      <c r="J96" s="66">
        <f t="shared" si="16"/>
        <v>0</v>
      </c>
      <c r="K96" s="141">
        <f t="shared" si="17"/>
        <v>2018</v>
      </c>
      <c r="L96" s="66">
        <f t="shared" si="18"/>
        <v>122</v>
      </c>
      <c r="M96" s="66">
        <f t="shared" si="19"/>
        <v>122</v>
      </c>
      <c r="N96" s="147">
        <f t="shared" si="20"/>
        <v>110</v>
      </c>
      <c r="O96" s="143">
        <f t="shared" si="21"/>
        <v>0</v>
      </c>
      <c r="P96" s="144" t="s">
        <v>229</v>
      </c>
      <c r="Q96" s="32">
        <v>79</v>
      </c>
      <c r="R96" s="145"/>
      <c r="S96" s="39">
        <v>5</v>
      </c>
      <c r="T96" s="42">
        <v>5</v>
      </c>
      <c r="U96" s="146">
        <f t="shared" si="0"/>
        <v>0</v>
      </c>
      <c r="V96" s="146">
        <f t="shared" si="1"/>
        <v>5</v>
      </c>
      <c r="W96" s="146">
        <f t="shared" si="2"/>
        <v>0</v>
      </c>
      <c r="X96" s="146">
        <f t="shared" si="3"/>
        <v>0</v>
      </c>
      <c r="Y96" s="129">
        <f t="shared" si="4"/>
        <v>0</v>
      </c>
      <c r="Z96" s="129">
        <f t="shared" si="5"/>
        <v>0</v>
      </c>
      <c r="AA96" s="129">
        <f t="shared" si="6"/>
        <v>0</v>
      </c>
      <c r="AB96" s="67"/>
    </row>
    <row r="97" spans="1:28" ht="15">
      <c r="A97" s="66">
        <f t="shared" si="7"/>
        <v>0</v>
      </c>
      <c r="B97" s="66">
        <f t="shared" si="8"/>
        <v>0</v>
      </c>
      <c r="C97" s="66">
        <f t="shared" si="9"/>
        <v>0</v>
      </c>
      <c r="D97" s="66">
        <f t="shared" si="10"/>
        <v>0</v>
      </c>
      <c r="E97" s="66">
        <f t="shared" si="11"/>
        <v>0</v>
      </c>
      <c r="F97" s="141">
        <f t="shared" si="12"/>
        <v>0</v>
      </c>
      <c r="G97" s="141">
        <f t="shared" si="13"/>
        <v>0</v>
      </c>
      <c r="H97" s="66">
        <f t="shared" si="14"/>
        <v>0</v>
      </c>
      <c r="I97" s="66">
        <f t="shared" si="15"/>
        <v>110</v>
      </c>
      <c r="J97" s="66">
        <f t="shared" si="16"/>
        <v>0</v>
      </c>
      <c r="K97" s="141">
        <f t="shared" si="17"/>
        <v>2018</v>
      </c>
      <c r="L97" s="66">
        <f t="shared" si="18"/>
        <v>122</v>
      </c>
      <c r="M97" s="66">
        <f t="shared" si="19"/>
        <v>122</v>
      </c>
      <c r="N97" s="147">
        <f t="shared" si="20"/>
        <v>110</v>
      </c>
      <c r="O97" s="143">
        <f t="shared" si="21"/>
        <v>0</v>
      </c>
      <c r="P97" s="144" t="s">
        <v>229</v>
      </c>
      <c r="Q97" s="37">
        <v>80</v>
      </c>
      <c r="R97" s="145"/>
      <c r="S97" s="39">
        <v>5</v>
      </c>
      <c r="T97" s="42">
        <v>5</v>
      </c>
      <c r="U97" s="146">
        <f t="shared" si="0"/>
        <v>0</v>
      </c>
      <c r="V97" s="146">
        <f t="shared" si="1"/>
        <v>5</v>
      </c>
      <c r="W97" s="146">
        <f t="shared" si="2"/>
        <v>0</v>
      </c>
      <c r="X97" s="146">
        <f t="shared" si="3"/>
        <v>0</v>
      </c>
      <c r="Y97" s="129">
        <f t="shared" si="4"/>
        <v>0</v>
      </c>
      <c r="Z97" s="129">
        <f t="shared" si="5"/>
        <v>0</v>
      </c>
      <c r="AA97" s="129">
        <f t="shared" si="6"/>
        <v>0</v>
      </c>
      <c r="AB97" s="67"/>
    </row>
    <row r="98" spans="1:28" ht="15">
      <c r="A98" s="66">
        <f t="shared" si="7"/>
        <v>0</v>
      </c>
      <c r="B98" s="66">
        <f t="shared" si="8"/>
        <v>0</v>
      </c>
      <c r="C98" s="66">
        <f t="shared" si="9"/>
        <v>0</v>
      </c>
      <c r="D98" s="66">
        <f t="shared" si="10"/>
        <v>0</v>
      </c>
      <c r="E98" s="66">
        <f t="shared" si="11"/>
        <v>0</v>
      </c>
      <c r="F98" s="141">
        <f t="shared" si="12"/>
        <v>0</v>
      </c>
      <c r="G98" s="141">
        <f t="shared" si="13"/>
        <v>0</v>
      </c>
      <c r="H98" s="66">
        <f t="shared" si="14"/>
        <v>0</v>
      </c>
      <c r="I98" s="66">
        <f t="shared" si="15"/>
        <v>110</v>
      </c>
      <c r="J98" s="66">
        <f t="shared" si="16"/>
        <v>0</v>
      </c>
      <c r="K98" s="141">
        <f t="shared" si="17"/>
        <v>2018</v>
      </c>
      <c r="L98" s="66">
        <f t="shared" si="18"/>
        <v>122</v>
      </c>
      <c r="M98" s="66">
        <f t="shared" si="19"/>
        <v>122</v>
      </c>
      <c r="N98" s="147">
        <f t="shared" si="20"/>
        <v>110</v>
      </c>
      <c r="O98" s="143">
        <f t="shared" si="21"/>
        <v>0</v>
      </c>
      <c r="P98" s="144" t="s">
        <v>229</v>
      </c>
      <c r="Q98" s="32">
        <v>81</v>
      </c>
      <c r="R98" s="145"/>
      <c r="S98" s="39">
        <v>6</v>
      </c>
      <c r="T98" s="42">
        <v>6</v>
      </c>
      <c r="U98" s="146">
        <f t="shared" si="0"/>
        <v>0</v>
      </c>
      <c r="V98" s="146">
        <f t="shared" si="1"/>
        <v>6</v>
      </c>
      <c r="W98" s="146">
        <f t="shared" si="2"/>
        <v>0</v>
      </c>
      <c r="X98" s="146">
        <f t="shared" si="3"/>
        <v>0</v>
      </c>
      <c r="Y98" s="129">
        <f t="shared" si="4"/>
        <v>0</v>
      </c>
      <c r="Z98" s="129">
        <f t="shared" si="5"/>
        <v>0</v>
      </c>
      <c r="AA98" s="129">
        <f t="shared" si="6"/>
        <v>0</v>
      </c>
      <c r="AB98" s="67"/>
    </row>
    <row r="99" spans="1:28" ht="15">
      <c r="A99" s="66">
        <f t="shared" si="7"/>
        <v>0</v>
      </c>
      <c r="B99" s="66">
        <f t="shared" si="8"/>
        <v>0</v>
      </c>
      <c r="C99" s="66">
        <f t="shared" si="9"/>
        <v>0</v>
      </c>
      <c r="D99" s="66">
        <f t="shared" si="10"/>
        <v>0</v>
      </c>
      <c r="E99" s="66">
        <f t="shared" si="11"/>
        <v>0</v>
      </c>
      <c r="F99" s="141">
        <f t="shared" si="12"/>
        <v>0</v>
      </c>
      <c r="G99" s="141">
        <f t="shared" si="13"/>
        <v>0</v>
      </c>
      <c r="H99" s="66">
        <f t="shared" si="14"/>
        <v>0</v>
      </c>
      <c r="I99" s="66">
        <f t="shared" si="15"/>
        <v>110</v>
      </c>
      <c r="J99" s="66">
        <f t="shared" si="16"/>
        <v>0</v>
      </c>
      <c r="K99" s="141">
        <f t="shared" si="17"/>
        <v>2018</v>
      </c>
      <c r="L99" s="66">
        <f t="shared" si="18"/>
        <v>122</v>
      </c>
      <c r="M99" s="66">
        <f t="shared" si="19"/>
        <v>122</v>
      </c>
      <c r="N99" s="147">
        <f t="shared" si="20"/>
        <v>110</v>
      </c>
      <c r="O99" s="143">
        <f t="shared" si="21"/>
        <v>0</v>
      </c>
      <c r="P99" s="144" t="s">
        <v>229</v>
      </c>
      <c r="Q99" s="37">
        <v>82</v>
      </c>
      <c r="R99" s="145"/>
      <c r="S99" s="39">
        <v>5</v>
      </c>
      <c r="T99" s="42">
        <v>5</v>
      </c>
      <c r="U99" s="146">
        <f t="shared" si="0"/>
        <v>0</v>
      </c>
      <c r="V99" s="146">
        <f t="shared" si="1"/>
        <v>5</v>
      </c>
      <c r="W99" s="146">
        <f t="shared" si="2"/>
        <v>0</v>
      </c>
      <c r="X99" s="146">
        <f t="shared" si="3"/>
        <v>0</v>
      </c>
      <c r="Y99" s="129">
        <f t="shared" si="4"/>
        <v>0</v>
      </c>
      <c r="Z99" s="129">
        <f t="shared" si="5"/>
        <v>0</v>
      </c>
      <c r="AA99" s="129">
        <f t="shared" si="6"/>
        <v>0</v>
      </c>
      <c r="AB99" s="67"/>
    </row>
    <row r="100" spans="1:28" ht="15">
      <c r="A100" s="66">
        <f t="shared" si="7"/>
        <v>0</v>
      </c>
      <c r="B100" s="66">
        <f t="shared" si="8"/>
        <v>0</v>
      </c>
      <c r="C100" s="66">
        <f t="shared" si="9"/>
        <v>0</v>
      </c>
      <c r="D100" s="66">
        <f t="shared" si="10"/>
        <v>0</v>
      </c>
      <c r="E100" s="66">
        <f t="shared" si="11"/>
        <v>0</v>
      </c>
      <c r="F100" s="141">
        <f t="shared" si="12"/>
        <v>0</v>
      </c>
      <c r="G100" s="141">
        <f t="shared" si="13"/>
        <v>0</v>
      </c>
      <c r="H100" s="66">
        <f t="shared" si="14"/>
        <v>0</v>
      </c>
      <c r="I100" s="66">
        <f t="shared" si="15"/>
        <v>110</v>
      </c>
      <c r="J100" s="66">
        <f t="shared" si="16"/>
        <v>0</v>
      </c>
      <c r="K100" s="141">
        <f t="shared" si="17"/>
        <v>2018</v>
      </c>
      <c r="L100" s="66">
        <f t="shared" si="18"/>
        <v>122</v>
      </c>
      <c r="M100" s="66">
        <f t="shared" si="19"/>
        <v>122</v>
      </c>
      <c r="N100" s="147">
        <f t="shared" si="20"/>
        <v>110</v>
      </c>
      <c r="O100" s="143">
        <f t="shared" si="21"/>
        <v>0</v>
      </c>
      <c r="P100" s="144" t="s">
        <v>229</v>
      </c>
      <c r="Q100" s="32">
        <v>83</v>
      </c>
      <c r="R100" s="145"/>
      <c r="S100" s="39">
        <v>5</v>
      </c>
      <c r="T100" s="42">
        <v>5</v>
      </c>
      <c r="U100" s="146">
        <f t="shared" si="0"/>
        <v>0</v>
      </c>
      <c r="V100" s="146">
        <f t="shared" si="1"/>
        <v>5</v>
      </c>
      <c r="W100" s="146">
        <f t="shared" si="2"/>
        <v>0</v>
      </c>
      <c r="X100" s="146">
        <f t="shared" si="3"/>
        <v>0</v>
      </c>
      <c r="Y100" s="129">
        <f t="shared" si="4"/>
        <v>0</v>
      </c>
      <c r="Z100" s="129">
        <f t="shared" si="5"/>
        <v>0</v>
      </c>
      <c r="AA100" s="129">
        <f t="shared" si="6"/>
        <v>0</v>
      </c>
      <c r="AB100" s="67"/>
    </row>
    <row r="101" spans="1:28" ht="15">
      <c r="A101" s="66">
        <f t="shared" si="7"/>
        <v>0</v>
      </c>
      <c r="B101" s="66">
        <f t="shared" si="8"/>
        <v>0</v>
      </c>
      <c r="C101" s="66">
        <f t="shared" si="9"/>
        <v>0</v>
      </c>
      <c r="D101" s="66">
        <f t="shared" si="10"/>
        <v>0</v>
      </c>
      <c r="E101" s="66">
        <f t="shared" si="11"/>
        <v>0</v>
      </c>
      <c r="F101" s="141">
        <f t="shared" si="12"/>
        <v>0</v>
      </c>
      <c r="G101" s="141">
        <f t="shared" si="13"/>
        <v>0</v>
      </c>
      <c r="H101" s="66">
        <f t="shared" si="14"/>
        <v>0</v>
      </c>
      <c r="I101" s="66">
        <f t="shared" si="15"/>
        <v>110</v>
      </c>
      <c r="J101" s="66">
        <f t="shared" si="16"/>
        <v>0</v>
      </c>
      <c r="K101" s="141">
        <f t="shared" si="17"/>
        <v>2018</v>
      </c>
      <c r="L101" s="66">
        <f t="shared" si="18"/>
        <v>122</v>
      </c>
      <c r="M101" s="66">
        <f t="shared" si="19"/>
        <v>122</v>
      </c>
      <c r="N101" s="147">
        <f t="shared" si="20"/>
        <v>110</v>
      </c>
      <c r="O101" s="143">
        <f t="shared" si="21"/>
        <v>0</v>
      </c>
      <c r="P101" s="144" t="s">
        <v>229</v>
      </c>
      <c r="Q101" s="37">
        <v>84</v>
      </c>
      <c r="R101" s="145"/>
      <c r="S101" s="39">
        <v>6</v>
      </c>
      <c r="T101" s="42">
        <v>6</v>
      </c>
      <c r="U101" s="146">
        <f t="shared" si="0"/>
        <v>0</v>
      </c>
      <c r="V101" s="146">
        <f t="shared" si="1"/>
        <v>6</v>
      </c>
      <c r="W101" s="146">
        <f t="shared" si="2"/>
        <v>0</v>
      </c>
      <c r="X101" s="146">
        <f t="shared" si="3"/>
        <v>0</v>
      </c>
      <c r="Y101" s="129">
        <f t="shared" si="4"/>
        <v>0</v>
      </c>
      <c r="Z101" s="129">
        <f t="shared" si="5"/>
        <v>0</v>
      </c>
      <c r="AA101" s="129">
        <f t="shared" si="6"/>
        <v>0</v>
      </c>
      <c r="AB101" s="67"/>
    </row>
    <row r="102" spans="1:28" ht="15">
      <c r="A102" s="66">
        <f t="shared" si="7"/>
        <v>0</v>
      </c>
      <c r="B102" s="66">
        <f t="shared" si="8"/>
        <v>0</v>
      </c>
      <c r="C102" s="66">
        <f t="shared" si="9"/>
        <v>0</v>
      </c>
      <c r="D102" s="66">
        <f t="shared" si="10"/>
        <v>0</v>
      </c>
      <c r="E102" s="66">
        <f t="shared" si="11"/>
        <v>0</v>
      </c>
      <c r="F102" s="141">
        <f t="shared" si="12"/>
        <v>0</v>
      </c>
      <c r="G102" s="141">
        <f t="shared" si="13"/>
        <v>0</v>
      </c>
      <c r="H102" s="66">
        <f t="shared" si="14"/>
        <v>0</v>
      </c>
      <c r="I102" s="66">
        <f t="shared" si="15"/>
        <v>110</v>
      </c>
      <c r="J102" s="66">
        <f t="shared" si="16"/>
        <v>0</v>
      </c>
      <c r="K102" s="141">
        <f t="shared" si="17"/>
        <v>2018</v>
      </c>
      <c r="L102" s="66">
        <f t="shared" si="18"/>
        <v>122</v>
      </c>
      <c r="M102" s="66">
        <f t="shared" si="19"/>
        <v>122</v>
      </c>
      <c r="N102" s="147">
        <f t="shared" si="20"/>
        <v>110</v>
      </c>
      <c r="O102" s="143">
        <f t="shared" si="21"/>
        <v>0</v>
      </c>
      <c r="P102" s="144" t="s">
        <v>229</v>
      </c>
      <c r="Q102" s="32">
        <v>85</v>
      </c>
      <c r="R102" s="145"/>
      <c r="S102" s="39">
        <v>6</v>
      </c>
      <c r="T102" s="42">
        <v>5</v>
      </c>
      <c r="U102" s="146">
        <f t="shared" si="0"/>
        <v>1</v>
      </c>
      <c r="V102" s="146">
        <f t="shared" si="1"/>
        <v>5.5</v>
      </c>
      <c r="W102" s="146">
        <f t="shared" si="2"/>
        <v>0.09090909090909091</v>
      </c>
      <c r="X102" s="146">
        <f t="shared" si="3"/>
        <v>0.5</v>
      </c>
      <c r="Y102" s="129">
        <f t="shared" si="4"/>
        <v>0.7071067811865476</v>
      </c>
      <c r="Z102" s="129">
        <f t="shared" si="5"/>
        <v>0.128564869306645</v>
      </c>
      <c r="AA102" s="129">
        <f t="shared" si="6"/>
        <v>0.09090909090909091</v>
      </c>
      <c r="AB102" s="67"/>
    </row>
    <row r="103" spans="1:28" ht="15">
      <c r="A103" s="66">
        <f t="shared" si="7"/>
        <v>0</v>
      </c>
      <c r="B103" s="66">
        <f t="shared" si="8"/>
        <v>0</v>
      </c>
      <c r="C103" s="66">
        <f t="shared" si="9"/>
        <v>0</v>
      </c>
      <c r="D103" s="66">
        <f t="shared" si="10"/>
        <v>0</v>
      </c>
      <c r="E103" s="66">
        <f t="shared" si="11"/>
        <v>0</v>
      </c>
      <c r="F103" s="141">
        <f t="shared" si="12"/>
        <v>0</v>
      </c>
      <c r="G103" s="141">
        <f t="shared" si="13"/>
        <v>0</v>
      </c>
      <c r="H103" s="66">
        <f t="shared" si="14"/>
        <v>0</v>
      </c>
      <c r="I103" s="66">
        <f t="shared" si="15"/>
        <v>110</v>
      </c>
      <c r="J103" s="66">
        <f t="shared" si="16"/>
        <v>0</v>
      </c>
      <c r="K103" s="141">
        <f t="shared" si="17"/>
        <v>2018</v>
      </c>
      <c r="L103" s="66">
        <f t="shared" si="18"/>
        <v>122</v>
      </c>
      <c r="M103" s="66">
        <f t="shared" si="19"/>
        <v>122</v>
      </c>
      <c r="N103" s="147">
        <f t="shared" si="20"/>
        <v>110</v>
      </c>
      <c r="O103" s="143">
        <f t="shared" si="21"/>
        <v>0</v>
      </c>
      <c r="P103" s="144" t="s">
        <v>229</v>
      </c>
      <c r="Q103" s="37">
        <v>86</v>
      </c>
      <c r="R103" s="145"/>
      <c r="S103" s="39">
        <v>5</v>
      </c>
      <c r="T103" s="42">
        <v>5</v>
      </c>
      <c r="U103" s="146">
        <f t="shared" si="0"/>
        <v>0</v>
      </c>
      <c r="V103" s="146">
        <f t="shared" si="1"/>
        <v>5</v>
      </c>
      <c r="W103" s="146">
        <f t="shared" si="2"/>
        <v>0</v>
      </c>
      <c r="X103" s="146">
        <f t="shared" si="3"/>
        <v>0</v>
      </c>
      <c r="Y103" s="129">
        <f t="shared" si="4"/>
        <v>0</v>
      </c>
      <c r="Z103" s="129">
        <f t="shared" si="5"/>
        <v>0</v>
      </c>
      <c r="AA103" s="129">
        <f t="shared" si="6"/>
        <v>0</v>
      </c>
      <c r="AB103" s="67"/>
    </row>
    <row r="104" spans="1:28" ht="15">
      <c r="A104" s="66">
        <f t="shared" si="7"/>
        <v>0</v>
      </c>
      <c r="B104" s="66">
        <f t="shared" si="8"/>
        <v>0</v>
      </c>
      <c r="C104" s="66">
        <f t="shared" si="9"/>
        <v>0</v>
      </c>
      <c r="D104" s="66">
        <f t="shared" si="10"/>
        <v>0</v>
      </c>
      <c r="E104" s="66">
        <f t="shared" si="11"/>
        <v>0</v>
      </c>
      <c r="F104" s="141">
        <f t="shared" si="12"/>
        <v>0</v>
      </c>
      <c r="G104" s="141">
        <f t="shared" si="13"/>
        <v>0</v>
      </c>
      <c r="H104" s="66">
        <f t="shared" si="14"/>
        <v>0</v>
      </c>
      <c r="I104" s="66">
        <f t="shared" si="15"/>
        <v>110</v>
      </c>
      <c r="J104" s="66">
        <f t="shared" si="16"/>
        <v>0</v>
      </c>
      <c r="K104" s="141">
        <f t="shared" si="17"/>
        <v>2018</v>
      </c>
      <c r="L104" s="66">
        <f t="shared" si="18"/>
        <v>122</v>
      </c>
      <c r="M104" s="66">
        <f t="shared" si="19"/>
        <v>122</v>
      </c>
      <c r="N104" s="147">
        <f t="shared" si="20"/>
        <v>110</v>
      </c>
      <c r="O104" s="143">
        <f t="shared" si="21"/>
        <v>0</v>
      </c>
      <c r="P104" s="144" t="s">
        <v>229</v>
      </c>
      <c r="Q104" s="32">
        <v>87</v>
      </c>
      <c r="R104" s="145"/>
      <c r="S104" s="39">
        <v>6</v>
      </c>
      <c r="T104" s="42">
        <v>6</v>
      </c>
      <c r="U104" s="146">
        <f t="shared" si="0"/>
        <v>0</v>
      </c>
      <c r="V104" s="146">
        <f t="shared" si="1"/>
        <v>6</v>
      </c>
      <c r="W104" s="146">
        <f t="shared" si="2"/>
        <v>0</v>
      </c>
      <c r="X104" s="146">
        <f t="shared" si="3"/>
        <v>0</v>
      </c>
      <c r="Y104" s="129">
        <f t="shared" si="4"/>
        <v>0</v>
      </c>
      <c r="Z104" s="129">
        <f t="shared" si="5"/>
        <v>0</v>
      </c>
      <c r="AA104" s="129">
        <f t="shared" si="6"/>
        <v>0</v>
      </c>
      <c r="AB104" s="67"/>
    </row>
    <row r="105" spans="1:28" ht="15">
      <c r="A105" s="66">
        <f t="shared" si="7"/>
        <v>0</v>
      </c>
      <c r="B105" s="66">
        <f t="shared" si="8"/>
        <v>0</v>
      </c>
      <c r="C105" s="66">
        <f t="shared" si="9"/>
        <v>0</v>
      </c>
      <c r="D105" s="66">
        <f t="shared" si="10"/>
        <v>0</v>
      </c>
      <c r="E105" s="66">
        <f t="shared" si="11"/>
        <v>0</v>
      </c>
      <c r="F105" s="141">
        <f t="shared" si="12"/>
        <v>0</v>
      </c>
      <c r="G105" s="141">
        <f t="shared" si="13"/>
        <v>0</v>
      </c>
      <c r="H105" s="66">
        <f t="shared" si="14"/>
        <v>0</v>
      </c>
      <c r="I105" s="66">
        <f t="shared" si="15"/>
        <v>110</v>
      </c>
      <c r="J105" s="66">
        <f t="shared" si="16"/>
        <v>0</v>
      </c>
      <c r="K105" s="141">
        <f t="shared" si="17"/>
        <v>2018</v>
      </c>
      <c r="L105" s="66">
        <f t="shared" si="18"/>
        <v>122</v>
      </c>
      <c r="M105" s="66">
        <f t="shared" si="19"/>
        <v>122</v>
      </c>
      <c r="N105" s="147">
        <f t="shared" si="20"/>
        <v>110</v>
      </c>
      <c r="O105" s="143">
        <f t="shared" si="21"/>
        <v>0</v>
      </c>
      <c r="P105" s="144" t="s">
        <v>229</v>
      </c>
      <c r="Q105" s="37">
        <v>88</v>
      </c>
      <c r="R105" s="145"/>
      <c r="S105" s="39">
        <v>5</v>
      </c>
      <c r="T105" s="42">
        <v>5</v>
      </c>
      <c r="U105" s="146">
        <f t="shared" si="0"/>
        <v>0</v>
      </c>
      <c r="V105" s="146">
        <f t="shared" si="1"/>
        <v>5</v>
      </c>
      <c r="W105" s="146">
        <f t="shared" si="2"/>
        <v>0</v>
      </c>
      <c r="X105" s="146">
        <f t="shared" si="3"/>
        <v>0</v>
      </c>
      <c r="Y105" s="129">
        <f t="shared" si="4"/>
        <v>0</v>
      </c>
      <c r="Z105" s="129">
        <f t="shared" si="5"/>
        <v>0</v>
      </c>
      <c r="AA105" s="129">
        <f t="shared" si="6"/>
        <v>0</v>
      </c>
      <c r="AB105" s="67"/>
    </row>
    <row r="106" spans="1:28" ht="15">
      <c r="A106" s="66">
        <f t="shared" si="7"/>
        <v>0</v>
      </c>
      <c r="B106" s="66">
        <f t="shared" si="8"/>
        <v>0</v>
      </c>
      <c r="C106" s="66">
        <f t="shared" si="9"/>
        <v>0</v>
      </c>
      <c r="D106" s="66">
        <f t="shared" si="10"/>
        <v>0</v>
      </c>
      <c r="E106" s="66">
        <f t="shared" si="11"/>
        <v>0</v>
      </c>
      <c r="F106" s="141">
        <f t="shared" si="12"/>
        <v>0</v>
      </c>
      <c r="G106" s="141">
        <f t="shared" si="13"/>
        <v>0</v>
      </c>
      <c r="H106" s="66">
        <f t="shared" si="14"/>
        <v>0</v>
      </c>
      <c r="I106" s="66">
        <f t="shared" si="15"/>
        <v>110</v>
      </c>
      <c r="J106" s="66">
        <f t="shared" si="16"/>
        <v>0</v>
      </c>
      <c r="K106" s="141">
        <f t="shared" si="17"/>
        <v>2018</v>
      </c>
      <c r="L106" s="66">
        <f t="shared" si="18"/>
        <v>122</v>
      </c>
      <c r="M106" s="66">
        <f t="shared" si="19"/>
        <v>122</v>
      </c>
      <c r="N106" s="147">
        <f t="shared" si="20"/>
        <v>110</v>
      </c>
      <c r="O106" s="143">
        <f t="shared" si="21"/>
        <v>0</v>
      </c>
      <c r="P106" s="144" t="s">
        <v>229</v>
      </c>
      <c r="Q106" s="32">
        <v>89</v>
      </c>
      <c r="R106" s="145"/>
      <c r="S106" s="39">
        <v>5</v>
      </c>
      <c r="T106" s="42">
        <v>6</v>
      </c>
      <c r="U106" s="146">
        <f t="shared" si="0"/>
        <v>1</v>
      </c>
      <c r="V106" s="146">
        <f t="shared" si="1"/>
        <v>5.5</v>
      </c>
      <c r="W106" s="146">
        <f t="shared" si="2"/>
        <v>0.09090909090909091</v>
      </c>
      <c r="X106" s="146">
        <f t="shared" si="3"/>
        <v>0.5</v>
      </c>
      <c r="Y106" s="129">
        <f t="shared" si="4"/>
        <v>0.7071067811865476</v>
      </c>
      <c r="Z106" s="129">
        <f t="shared" si="5"/>
        <v>0.128564869306645</v>
      </c>
      <c r="AA106" s="129">
        <f t="shared" si="6"/>
        <v>0.09090909090909091</v>
      </c>
      <c r="AB106" s="67"/>
    </row>
    <row r="107" spans="1:28" ht="15">
      <c r="A107" s="66">
        <f t="shared" si="7"/>
        <v>0</v>
      </c>
      <c r="B107" s="66">
        <f t="shared" si="8"/>
        <v>0</v>
      </c>
      <c r="C107" s="66">
        <f t="shared" si="9"/>
        <v>0</v>
      </c>
      <c r="D107" s="66">
        <f t="shared" si="10"/>
        <v>0</v>
      </c>
      <c r="E107" s="66">
        <f t="shared" si="11"/>
        <v>0</v>
      </c>
      <c r="F107" s="141">
        <f t="shared" si="12"/>
        <v>0</v>
      </c>
      <c r="G107" s="141">
        <f t="shared" si="13"/>
        <v>0</v>
      </c>
      <c r="H107" s="66">
        <f t="shared" si="14"/>
        <v>0</v>
      </c>
      <c r="I107" s="66">
        <f t="shared" si="15"/>
        <v>110</v>
      </c>
      <c r="J107" s="66">
        <f t="shared" si="16"/>
        <v>0</v>
      </c>
      <c r="K107" s="141">
        <f t="shared" si="17"/>
        <v>2018</v>
      </c>
      <c r="L107" s="66">
        <f t="shared" si="18"/>
        <v>122</v>
      </c>
      <c r="M107" s="66">
        <f t="shared" si="19"/>
        <v>122</v>
      </c>
      <c r="N107" s="147">
        <f t="shared" si="20"/>
        <v>110</v>
      </c>
      <c r="O107" s="143">
        <f t="shared" si="21"/>
        <v>0</v>
      </c>
      <c r="P107" s="144" t="s">
        <v>229</v>
      </c>
      <c r="Q107" s="37">
        <v>90</v>
      </c>
      <c r="R107" s="145"/>
      <c r="S107" s="39">
        <v>8</v>
      </c>
      <c r="T107" s="42">
        <v>8</v>
      </c>
      <c r="U107" s="146">
        <f t="shared" si="0"/>
        <v>0</v>
      </c>
      <c r="V107" s="146">
        <f t="shared" si="1"/>
        <v>8</v>
      </c>
      <c r="W107" s="146">
        <f t="shared" si="2"/>
        <v>0</v>
      </c>
      <c r="X107" s="146">
        <f t="shared" si="3"/>
        <v>0</v>
      </c>
      <c r="Y107" s="129">
        <f t="shared" si="4"/>
        <v>0</v>
      </c>
      <c r="Z107" s="129">
        <f t="shared" si="5"/>
        <v>0</v>
      </c>
      <c r="AA107" s="129">
        <f t="shared" si="6"/>
        <v>0</v>
      </c>
      <c r="AB107" s="67"/>
    </row>
    <row r="108" spans="1:28" ht="15">
      <c r="A108" s="66">
        <f t="shared" si="7"/>
        <v>0</v>
      </c>
      <c r="B108" s="66">
        <f t="shared" si="8"/>
        <v>0</v>
      </c>
      <c r="C108" s="66">
        <f t="shared" si="9"/>
        <v>0</v>
      </c>
      <c r="D108" s="66">
        <f t="shared" si="10"/>
        <v>0</v>
      </c>
      <c r="E108" s="66">
        <f t="shared" si="11"/>
        <v>0</v>
      </c>
      <c r="F108" s="141">
        <f t="shared" si="12"/>
        <v>0</v>
      </c>
      <c r="G108" s="141">
        <f t="shared" si="13"/>
        <v>0</v>
      </c>
      <c r="H108" s="66">
        <f t="shared" si="14"/>
        <v>0</v>
      </c>
      <c r="I108" s="66">
        <f t="shared" si="15"/>
        <v>110</v>
      </c>
      <c r="J108" s="66">
        <f t="shared" si="16"/>
        <v>0</v>
      </c>
      <c r="K108" s="141">
        <f t="shared" si="17"/>
        <v>2018</v>
      </c>
      <c r="L108" s="66">
        <f t="shared" si="18"/>
        <v>122</v>
      </c>
      <c r="M108" s="66">
        <f t="shared" si="19"/>
        <v>122</v>
      </c>
      <c r="N108" s="147">
        <f t="shared" si="20"/>
        <v>110</v>
      </c>
      <c r="O108" s="143">
        <f t="shared" si="21"/>
        <v>0</v>
      </c>
      <c r="P108" s="144" t="s">
        <v>229</v>
      </c>
      <c r="Q108" s="32">
        <v>91</v>
      </c>
      <c r="R108" s="145"/>
      <c r="S108" s="39">
        <v>7</v>
      </c>
      <c r="T108" s="42">
        <v>6</v>
      </c>
      <c r="U108" s="146">
        <f t="shared" si="0"/>
        <v>1</v>
      </c>
      <c r="V108" s="146">
        <f t="shared" si="1"/>
        <v>6.5</v>
      </c>
      <c r="W108" s="146">
        <f t="shared" si="2"/>
        <v>0.07692307692307693</v>
      </c>
      <c r="X108" s="146">
        <f t="shared" si="3"/>
        <v>0.5</v>
      </c>
      <c r="Y108" s="129">
        <f t="shared" si="4"/>
        <v>0.7071067811865476</v>
      </c>
      <c r="Z108" s="129">
        <f t="shared" si="5"/>
        <v>0.10878565864408424</v>
      </c>
      <c r="AA108" s="129">
        <f t="shared" si="6"/>
        <v>0.07692307692307691</v>
      </c>
      <c r="AB108" s="67"/>
    </row>
    <row r="109" spans="1:28" ht="15">
      <c r="A109" s="66">
        <f t="shared" si="7"/>
        <v>0</v>
      </c>
      <c r="B109" s="66">
        <f t="shared" si="8"/>
        <v>0</v>
      </c>
      <c r="C109" s="66">
        <f t="shared" si="9"/>
        <v>0</v>
      </c>
      <c r="D109" s="66">
        <f t="shared" si="10"/>
        <v>0</v>
      </c>
      <c r="E109" s="66">
        <f t="shared" si="11"/>
        <v>0</v>
      </c>
      <c r="F109" s="141">
        <f t="shared" si="12"/>
        <v>0</v>
      </c>
      <c r="G109" s="141">
        <f t="shared" si="13"/>
        <v>0</v>
      </c>
      <c r="H109" s="66">
        <f t="shared" si="14"/>
        <v>0</v>
      </c>
      <c r="I109" s="66">
        <f t="shared" si="15"/>
        <v>110</v>
      </c>
      <c r="J109" s="66">
        <f t="shared" si="16"/>
        <v>0</v>
      </c>
      <c r="K109" s="141">
        <f t="shared" si="17"/>
        <v>2018</v>
      </c>
      <c r="L109" s="66">
        <f t="shared" si="18"/>
        <v>122</v>
      </c>
      <c r="M109" s="66">
        <f t="shared" si="19"/>
        <v>122</v>
      </c>
      <c r="N109" s="147">
        <f t="shared" si="20"/>
        <v>110</v>
      </c>
      <c r="O109" s="143">
        <f t="shared" si="21"/>
        <v>0</v>
      </c>
      <c r="P109" s="144" t="s">
        <v>229</v>
      </c>
      <c r="Q109" s="37">
        <v>92</v>
      </c>
      <c r="R109" s="145"/>
      <c r="S109" s="39">
        <v>6</v>
      </c>
      <c r="T109" s="42">
        <v>6</v>
      </c>
      <c r="U109" s="146">
        <f t="shared" si="0"/>
        <v>0</v>
      </c>
      <c r="V109" s="146">
        <f t="shared" si="1"/>
        <v>6</v>
      </c>
      <c r="W109" s="146">
        <f t="shared" si="2"/>
        <v>0</v>
      </c>
      <c r="X109" s="146">
        <f t="shared" si="3"/>
        <v>0</v>
      </c>
      <c r="Y109" s="129">
        <f t="shared" si="4"/>
        <v>0</v>
      </c>
      <c r="Z109" s="129">
        <f t="shared" si="5"/>
        <v>0</v>
      </c>
      <c r="AA109" s="129">
        <f t="shared" si="6"/>
        <v>0</v>
      </c>
      <c r="AB109" s="67"/>
    </row>
    <row r="110" spans="1:28" ht="15">
      <c r="A110" s="66">
        <f t="shared" si="7"/>
        <v>0</v>
      </c>
      <c r="B110" s="66">
        <f t="shared" si="8"/>
        <v>0</v>
      </c>
      <c r="C110" s="66">
        <f t="shared" si="9"/>
        <v>0</v>
      </c>
      <c r="D110" s="66">
        <f t="shared" si="10"/>
        <v>0</v>
      </c>
      <c r="E110" s="66">
        <f t="shared" si="11"/>
        <v>0</v>
      </c>
      <c r="F110" s="141">
        <f t="shared" si="12"/>
        <v>0</v>
      </c>
      <c r="G110" s="141">
        <f t="shared" si="13"/>
        <v>0</v>
      </c>
      <c r="H110" s="66">
        <f t="shared" si="14"/>
        <v>0</v>
      </c>
      <c r="I110" s="66">
        <f t="shared" si="15"/>
        <v>110</v>
      </c>
      <c r="J110" s="66">
        <f t="shared" si="16"/>
        <v>0</v>
      </c>
      <c r="K110" s="141">
        <f t="shared" si="17"/>
        <v>2018</v>
      </c>
      <c r="L110" s="66">
        <f t="shared" si="18"/>
        <v>122</v>
      </c>
      <c r="M110" s="66">
        <f t="shared" si="19"/>
        <v>122</v>
      </c>
      <c r="N110" s="147">
        <f t="shared" si="20"/>
        <v>110</v>
      </c>
      <c r="O110" s="143">
        <f t="shared" si="21"/>
        <v>0</v>
      </c>
      <c r="P110" s="144" t="s">
        <v>229</v>
      </c>
      <c r="Q110" s="32">
        <v>93</v>
      </c>
      <c r="R110" s="145"/>
      <c r="S110" s="39">
        <v>6</v>
      </c>
      <c r="T110" s="42">
        <v>5</v>
      </c>
      <c r="U110" s="146">
        <f t="shared" si="0"/>
        <v>1</v>
      </c>
      <c r="V110" s="146">
        <f t="shared" si="1"/>
        <v>5.5</v>
      </c>
      <c r="W110" s="146">
        <f t="shared" si="2"/>
        <v>0.09090909090909091</v>
      </c>
      <c r="X110" s="146">
        <f t="shared" si="3"/>
        <v>0.5</v>
      </c>
      <c r="Y110" s="129">
        <f t="shared" si="4"/>
        <v>0.7071067811865476</v>
      </c>
      <c r="Z110" s="129">
        <f t="shared" si="5"/>
        <v>0.128564869306645</v>
      </c>
      <c r="AA110" s="129">
        <f t="shared" si="6"/>
        <v>0.09090909090909091</v>
      </c>
      <c r="AB110" s="67"/>
    </row>
    <row r="111" spans="1:28" ht="15">
      <c r="A111" s="66">
        <f t="shared" si="7"/>
        <v>0</v>
      </c>
      <c r="B111" s="66">
        <f t="shared" si="8"/>
        <v>0</v>
      </c>
      <c r="C111" s="66">
        <f t="shared" si="9"/>
        <v>0</v>
      </c>
      <c r="D111" s="66">
        <f t="shared" si="10"/>
        <v>0</v>
      </c>
      <c r="E111" s="66">
        <f t="shared" si="11"/>
        <v>0</v>
      </c>
      <c r="F111" s="141">
        <f t="shared" si="12"/>
        <v>0</v>
      </c>
      <c r="G111" s="141">
        <f t="shared" si="13"/>
        <v>0</v>
      </c>
      <c r="H111" s="66">
        <f t="shared" si="14"/>
        <v>0</v>
      </c>
      <c r="I111" s="66">
        <f t="shared" si="15"/>
        <v>110</v>
      </c>
      <c r="J111" s="66">
        <f t="shared" si="16"/>
        <v>0</v>
      </c>
      <c r="K111" s="141">
        <f t="shared" si="17"/>
        <v>2018</v>
      </c>
      <c r="L111" s="66">
        <f t="shared" si="18"/>
        <v>122</v>
      </c>
      <c r="M111" s="66">
        <f t="shared" si="19"/>
        <v>122</v>
      </c>
      <c r="N111" s="147">
        <f t="shared" si="20"/>
        <v>110</v>
      </c>
      <c r="O111" s="143">
        <f t="shared" si="21"/>
        <v>0</v>
      </c>
      <c r="P111" s="144" t="s">
        <v>229</v>
      </c>
      <c r="Q111" s="37">
        <v>94</v>
      </c>
      <c r="R111" s="145"/>
      <c r="S111" s="39">
        <v>5</v>
      </c>
      <c r="T111" s="42">
        <v>5</v>
      </c>
      <c r="U111" s="146">
        <f t="shared" si="0"/>
        <v>0</v>
      </c>
      <c r="V111" s="146">
        <f t="shared" si="1"/>
        <v>5</v>
      </c>
      <c r="W111" s="146">
        <f t="shared" si="2"/>
        <v>0</v>
      </c>
      <c r="X111" s="146">
        <f t="shared" si="3"/>
        <v>0</v>
      </c>
      <c r="Y111" s="129">
        <f t="shared" si="4"/>
        <v>0</v>
      </c>
      <c r="Z111" s="129">
        <f t="shared" si="5"/>
        <v>0</v>
      </c>
      <c r="AA111" s="129">
        <f t="shared" si="6"/>
        <v>0</v>
      </c>
      <c r="AB111" s="67"/>
    </row>
    <row r="112" spans="1:28" ht="15">
      <c r="A112" s="66">
        <f t="shared" si="7"/>
        <v>0</v>
      </c>
      <c r="B112" s="66">
        <f t="shared" si="8"/>
        <v>0</v>
      </c>
      <c r="C112" s="66">
        <f t="shared" si="9"/>
        <v>0</v>
      </c>
      <c r="D112" s="66">
        <f t="shared" si="10"/>
        <v>0</v>
      </c>
      <c r="E112" s="66">
        <f t="shared" si="11"/>
        <v>0</v>
      </c>
      <c r="F112" s="141">
        <f t="shared" si="12"/>
        <v>0</v>
      </c>
      <c r="G112" s="141">
        <f t="shared" si="13"/>
        <v>0</v>
      </c>
      <c r="H112" s="66">
        <f t="shared" si="14"/>
        <v>0</v>
      </c>
      <c r="I112" s="66">
        <f t="shared" si="15"/>
        <v>110</v>
      </c>
      <c r="J112" s="66">
        <f t="shared" si="16"/>
        <v>0</v>
      </c>
      <c r="K112" s="141">
        <f t="shared" si="17"/>
        <v>2018</v>
      </c>
      <c r="L112" s="66">
        <f t="shared" si="18"/>
        <v>122</v>
      </c>
      <c r="M112" s="66">
        <f t="shared" si="19"/>
        <v>122</v>
      </c>
      <c r="N112" s="147">
        <f t="shared" si="20"/>
        <v>110</v>
      </c>
      <c r="O112" s="143">
        <f t="shared" si="21"/>
        <v>0</v>
      </c>
      <c r="P112" s="144" t="s">
        <v>229</v>
      </c>
      <c r="Q112" s="32">
        <v>95</v>
      </c>
      <c r="R112" s="145"/>
      <c r="S112" s="39">
        <v>6</v>
      </c>
      <c r="T112" s="42">
        <v>6</v>
      </c>
      <c r="U112" s="146">
        <f t="shared" si="0"/>
        <v>0</v>
      </c>
      <c r="V112" s="146">
        <f t="shared" si="1"/>
        <v>6</v>
      </c>
      <c r="W112" s="146">
        <f t="shared" si="2"/>
        <v>0</v>
      </c>
      <c r="X112" s="146">
        <f t="shared" si="3"/>
        <v>0</v>
      </c>
      <c r="Y112" s="129">
        <f t="shared" si="4"/>
        <v>0</v>
      </c>
      <c r="Z112" s="129">
        <f t="shared" si="5"/>
        <v>0</v>
      </c>
      <c r="AA112" s="129">
        <f t="shared" si="6"/>
        <v>0</v>
      </c>
      <c r="AB112" s="67"/>
    </row>
    <row r="113" spans="1:28" ht="15">
      <c r="A113" s="66">
        <f t="shared" si="7"/>
        <v>0</v>
      </c>
      <c r="B113" s="66">
        <f t="shared" si="8"/>
        <v>0</v>
      </c>
      <c r="C113" s="66">
        <f t="shared" si="9"/>
        <v>0</v>
      </c>
      <c r="D113" s="66">
        <f t="shared" si="10"/>
        <v>0</v>
      </c>
      <c r="E113" s="66">
        <f t="shared" si="11"/>
        <v>0</v>
      </c>
      <c r="F113" s="141">
        <f t="shared" si="12"/>
        <v>0</v>
      </c>
      <c r="G113" s="141">
        <f t="shared" si="13"/>
        <v>0</v>
      </c>
      <c r="H113" s="66">
        <f t="shared" si="14"/>
        <v>0</v>
      </c>
      <c r="I113" s="66">
        <f t="shared" si="15"/>
        <v>110</v>
      </c>
      <c r="J113" s="66">
        <f t="shared" si="16"/>
        <v>0</v>
      </c>
      <c r="K113" s="141">
        <f t="shared" si="17"/>
        <v>2018</v>
      </c>
      <c r="L113" s="66">
        <f t="shared" si="18"/>
        <v>122</v>
      </c>
      <c r="M113" s="66">
        <f t="shared" si="19"/>
        <v>122</v>
      </c>
      <c r="N113" s="147">
        <f t="shared" si="20"/>
        <v>110</v>
      </c>
      <c r="O113" s="143">
        <f t="shared" si="21"/>
        <v>0</v>
      </c>
      <c r="P113" s="144" t="s">
        <v>229</v>
      </c>
      <c r="Q113" s="37">
        <v>96</v>
      </c>
      <c r="R113" s="145"/>
      <c r="S113" s="39">
        <v>6</v>
      </c>
      <c r="T113" s="42">
        <v>5</v>
      </c>
      <c r="U113" s="146">
        <f t="shared" si="0"/>
        <v>1</v>
      </c>
      <c r="V113" s="146">
        <f t="shared" si="1"/>
        <v>5.5</v>
      </c>
      <c r="W113" s="146">
        <f t="shared" si="2"/>
        <v>0.09090909090909091</v>
      </c>
      <c r="X113" s="146">
        <f t="shared" si="3"/>
        <v>0.5</v>
      </c>
      <c r="Y113" s="129">
        <f t="shared" si="4"/>
        <v>0.7071067811865476</v>
      </c>
      <c r="Z113" s="129">
        <f t="shared" si="5"/>
        <v>0.128564869306645</v>
      </c>
      <c r="AA113" s="129">
        <f t="shared" si="6"/>
        <v>0.09090909090909091</v>
      </c>
      <c r="AB113" s="67"/>
    </row>
    <row r="114" spans="1:28" ht="15">
      <c r="A114" s="66">
        <f t="shared" si="7"/>
        <v>0</v>
      </c>
      <c r="B114" s="66">
        <f t="shared" si="8"/>
        <v>0</v>
      </c>
      <c r="C114" s="66">
        <f t="shared" si="9"/>
        <v>0</v>
      </c>
      <c r="D114" s="66">
        <f t="shared" si="10"/>
        <v>0</v>
      </c>
      <c r="E114" s="66">
        <f t="shared" si="11"/>
        <v>0</v>
      </c>
      <c r="F114" s="141">
        <f t="shared" si="12"/>
        <v>0</v>
      </c>
      <c r="G114" s="141">
        <f t="shared" si="13"/>
        <v>0</v>
      </c>
      <c r="H114" s="66">
        <f t="shared" si="14"/>
        <v>0</v>
      </c>
      <c r="I114" s="66">
        <f t="shared" si="15"/>
        <v>110</v>
      </c>
      <c r="J114" s="66">
        <f t="shared" si="16"/>
        <v>0</v>
      </c>
      <c r="K114" s="141">
        <f t="shared" si="17"/>
        <v>2018</v>
      </c>
      <c r="L114" s="66">
        <f t="shared" si="18"/>
        <v>122</v>
      </c>
      <c r="M114" s="66">
        <f t="shared" si="19"/>
        <v>122</v>
      </c>
      <c r="N114" s="147">
        <f t="shared" si="20"/>
        <v>110</v>
      </c>
      <c r="O114" s="143">
        <f t="shared" si="21"/>
        <v>0</v>
      </c>
      <c r="P114" s="144" t="s">
        <v>229</v>
      </c>
      <c r="Q114" s="32">
        <v>97</v>
      </c>
      <c r="R114" s="145"/>
      <c r="S114" s="39">
        <v>5</v>
      </c>
      <c r="T114" s="42">
        <v>5</v>
      </c>
      <c r="U114" s="146">
        <f t="shared" si="0"/>
        <v>0</v>
      </c>
      <c r="V114" s="146">
        <f t="shared" si="1"/>
        <v>5</v>
      </c>
      <c r="W114" s="146">
        <f t="shared" si="2"/>
        <v>0</v>
      </c>
      <c r="X114" s="146">
        <f t="shared" si="3"/>
        <v>0</v>
      </c>
      <c r="Y114" s="129">
        <f t="shared" si="4"/>
        <v>0</v>
      </c>
      <c r="Z114" s="129">
        <f t="shared" si="5"/>
        <v>0</v>
      </c>
      <c r="AA114" s="129">
        <f t="shared" si="6"/>
        <v>0</v>
      </c>
      <c r="AB114" s="67"/>
    </row>
    <row r="115" spans="1:28" ht="15">
      <c r="A115" s="66">
        <f t="shared" si="7"/>
        <v>0</v>
      </c>
      <c r="B115" s="66">
        <f t="shared" si="8"/>
        <v>0</v>
      </c>
      <c r="C115" s="66">
        <f t="shared" si="9"/>
        <v>0</v>
      </c>
      <c r="D115" s="66">
        <f t="shared" si="10"/>
        <v>0</v>
      </c>
      <c r="E115" s="66">
        <f t="shared" si="11"/>
        <v>0</v>
      </c>
      <c r="F115" s="141">
        <f t="shared" si="12"/>
        <v>0</v>
      </c>
      <c r="G115" s="141">
        <f t="shared" si="13"/>
        <v>0</v>
      </c>
      <c r="H115" s="66">
        <f t="shared" si="14"/>
        <v>0</v>
      </c>
      <c r="I115" s="66">
        <f t="shared" si="15"/>
        <v>110</v>
      </c>
      <c r="J115" s="66">
        <f t="shared" si="16"/>
        <v>0</v>
      </c>
      <c r="K115" s="141">
        <f t="shared" si="17"/>
        <v>2018</v>
      </c>
      <c r="L115" s="66">
        <f t="shared" si="18"/>
        <v>122</v>
      </c>
      <c r="M115" s="66">
        <f t="shared" si="19"/>
        <v>122</v>
      </c>
      <c r="N115" s="147">
        <f t="shared" si="20"/>
        <v>110</v>
      </c>
      <c r="O115" s="143">
        <f t="shared" si="21"/>
        <v>0</v>
      </c>
      <c r="P115" s="144" t="s">
        <v>229</v>
      </c>
      <c r="Q115" s="37">
        <v>98</v>
      </c>
      <c r="R115" s="145"/>
      <c r="S115" s="39">
        <v>5</v>
      </c>
      <c r="T115" s="42">
        <v>5</v>
      </c>
      <c r="U115" s="146">
        <f t="shared" si="0"/>
        <v>0</v>
      </c>
      <c r="V115" s="146">
        <f t="shared" si="1"/>
        <v>5</v>
      </c>
      <c r="W115" s="146">
        <f t="shared" si="2"/>
        <v>0</v>
      </c>
      <c r="X115" s="146">
        <f t="shared" si="3"/>
        <v>0</v>
      </c>
      <c r="Y115" s="129">
        <f t="shared" si="4"/>
        <v>0</v>
      </c>
      <c r="Z115" s="129">
        <f t="shared" si="5"/>
        <v>0</v>
      </c>
      <c r="AA115" s="129">
        <f t="shared" si="6"/>
        <v>0</v>
      </c>
      <c r="AB115" s="67"/>
    </row>
    <row r="116" spans="1:28" ht="15">
      <c r="A116" s="66">
        <f t="shared" si="7"/>
        <v>0</v>
      </c>
      <c r="B116" s="66">
        <f t="shared" si="8"/>
        <v>0</v>
      </c>
      <c r="C116" s="66">
        <f t="shared" si="9"/>
        <v>0</v>
      </c>
      <c r="D116" s="66">
        <f t="shared" si="10"/>
        <v>0</v>
      </c>
      <c r="E116" s="66">
        <f t="shared" si="11"/>
        <v>0</v>
      </c>
      <c r="F116" s="141">
        <f t="shared" si="12"/>
        <v>0</v>
      </c>
      <c r="G116" s="141">
        <f t="shared" si="13"/>
        <v>0</v>
      </c>
      <c r="H116" s="66">
        <f t="shared" si="14"/>
        <v>0</v>
      </c>
      <c r="I116" s="66">
        <f t="shared" si="15"/>
        <v>110</v>
      </c>
      <c r="J116" s="66">
        <f t="shared" si="16"/>
        <v>0</v>
      </c>
      <c r="K116" s="141">
        <f t="shared" si="17"/>
        <v>2018</v>
      </c>
      <c r="L116" s="66">
        <f t="shared" si="18"/>
        <v>122</v>
      </c>
      <c r="M116" s="66">
        <f t="shared" si="19"/>
        <v>122</v>
      </c>
      <c r="N116" s="147">
        <f t="shared" si="20"/>
        <v>110</v>
      </c>
      <c r="O116" s="143">
        <f t="shared" si="21"/>
        <v>0</v>
      </c>
      <c r="P116" s="144" t="s">
        <v>229</v>
      </c>
      <c r="Q116" s="32">
        <v>99</v>
      </c>
      <c r="R116" s="145"/>
      <c r="S116" s="39">
        <v>6</v>
      </c>
      <c r="T116" s="42">
        <v>6</v>
      </c>
      <c r="U116" s="146">
        <f t="shared" si="0"/>
        <v>0</v>
      </c>
      <c r="V116" s="146">
        <f t="shared" si="1"/>
        <v>6</v>
      </c>
      <c r="W116" s="146">
        <f t="shared" si="2"/>
        <v>0</v>
      </c>
      <c r="X116" s="146">
        <f t="shared" si="3"/>
        <v>0</v>
      </c>
      <c r="Y116" s="129">
        <f t="shared" si="4"/>
        <v>0</v>
      </c>
      <c r="Z116" s="129">
        <f t="shared" si="5"/>
        <v>0</v>
      </c>
      <c r="AA116" s="129">
        <f t="shared" si="6"/>
        <v>0</v>
      </c>
      <c r="AB116" s="67"/>
    </row>
    <row r="117" spans="1:28" ht="15">
      <c r="A117" s="66">
        <f t="shared" si="7"/>
        <v>0</v>
      </c>
      <c r="B117" s="66">
        <f t="shared" si="8"/>
        <v>0</v>
      </c>
      <c r="C117" s="66">
        <f t="shared" si="9"/>
        <v>0</v>
      </c>
      <c r="D117" s="66">
        <f t="shared" si="10"/>
        <v>0</v>
      </c>
      <c r="E117" s="66">
        <f t="shared" si="11"/>
        <v>0</v>
      </c>
      <c r="F117" s="141">
        <f t="shared" si="12"/>
        <v>0</v>
      </c>
      <c r="G117" s="141">
        <f t="shared" si="13"/>
        <v>0</v>
      </c>
      <c r="H117" s="66">
        <f t="shared" si="14"/>
        <v>0</v>
      </c>
      <c r="I117" s="66">
        <f t="shared" si="15"/>
        <v>110</v>
      </c>
      <c r="J117" s="66">
        <f t="shared" si="16"/>
        <v>0</v>
      </c>
      <c r="K117" s="141">
        <f t="shared" si="17"/>
        <v>2018</v>
      </c>
      <c r="L117" s="66">
        <f t="shared" si="18"/>
        <v>122</v>
      </c>
      <c r="M117" s="66">
        <f t="shared" si="19"/>
        <v>122</v>
      </c>
      <c r="N117" s="147">
        <f t="shared" si="20"/>
        <v>110</v>
      </c>
      <c r="O117" s="143">
        <f t="shared" si="21"/>
        <v>0</v>
      </c>
      <c r="P117" s="144" t="s">
        <v>229</v>
      </c>
      <c r="Q117" s="37">
        <v>100</v>
      </c>
      <c r="R117" s="145"/>
      <c r="S117" s="39">
        <v>7</v>
      </c>
      <c r="T117" s="42">
        <v>6</v>
      </c>
      <c r="U117" s="146">
        <f t="shared" si="0"/>
        <v>1</v>
      </c>
      <c r="V117" s="146">
        <f t="shared" si="1"/>
        <v>6.5</v>
      </c>
      <c r="W117" s="146">
        <f t="shared" si="2"/>
        <v>0.07692307692307693</v>
      </c>
      <c r="X117" s="146">
        <f t="shared" si="3"/>
        <v>0.5</v>
      </c>
      <c r="Y117" s="129">
        <f t="shared" si="4"/>
        <v>0.7071067811865476</v>
      </c>
      <c r="Z117" s="129">
        <f t="shared" si="5"/>
        <v>0.10878565864408424</v>
      </c>
      <c r="AA117" s="129">
        <f t="shared" si="6"/>
        <v>0.07692307692307691</v>
      </c>
      <c r="AB117" s="67"/>
    </row>
    <row r="118" spans="1:28" ht="15">
      <c r="A118" s="66">
        <f t="shared" si="7"/>
        <v>0</v>
      </c>
      <c r="B118" s="66">
        <f t="shared" si="8"/>
        <v>0</v>
      </c>
      <c r="C118" s="66">
        <f t="shared" si="9"/>
        <v>0</v>
      </c>
      <c r="D118" s="66">
        <f t="shared" si="10"/>
        <v>0</v>
      </c>
      <c r="E118" s="66">
        <f t="shared" si="11"/>
        <v>0</v>
      </c>
      <c r="F118" s="141">
        <f t="shared" si="12"/>
        <v>0</v>
      </c>
      <c r="G118" s="141">
        <f t="shared" si="13"/>
        <v>0</v>
      </c>
      <c r="H118" s="66">
        <f t="shared" si="14"/>
        <v>0</v>
      </c>
      <c r="I118" s="66">
        <f t="shared" si="15"/>
        <v>110</v>
      </c>
      <c r="J118" s="66">
        <f t="shared" si="16"/>
        <v>0</v>
      </c>
      <c r="K118" s="141">
        <f t="shared" si="17"/>
        <v>2018</v>
      </c>
      <c r="L118" s="66">
        <f t="shared" si="18"/>
        <v>122</v>
      </c>
      <c r="M118" s="66">
        <f t="shared" si="19"/>
        <v>122</v>
      </c>
      <c r="N118" s="147">
        <f t="shared" si="20"/>
        <v>110</v>
      </c>
      <c r="O118" s="143">
        <f t="shared" si="21"/>
        <v>0</v>
      </c>
      <c r="P118" s="144" t="s">
        <v>229</v>
      </c>
      <c r="Q118" s="32">
        <v>101</v>
      </c>
      <c r="R118" s="145"/>
      <c r="S118" s="39">
        <v>5</v>
      </c>
      <c r="T118" s="42">
        <v>5</v>
      </c>
      <c r="U118" s="146">
        <f t="shared" si="0"/>
        <v>0</v>
      </c>
      <c r="V118" s="146">
        <f t="shared" si="1"/>
        <v>5</v>
      </c>
      <c r="W118" s="146">
        <f t="shared" si="2"/>
        <v>0</v>
      </c>
      <c r="X118" s="146">
        <f t="shared" si="3"/>
        <v>0</v>
      </c>
      <c r="Y118" s="129">
        <f t="shared" si="4"/>
        <v>0</v>
      </c>
      <c r="Z118" s="129">
        <f t="shared" si="5"/>
        <v>0</v>
      </c>
      <c r="AA118" s="129">
        <f t="shared" si="6"/>
        <v>0</v>
      </c>
      <c r="AB118" s="67"/>
    </row>
    <row r="119" spans="1:28" ht="15">
      <c r="A119" s="66">
        <f t="shared" si="7"/>
        <v>0</v>
      </c>
      <c r="B119" s="66">
        <f t="shared" si="8"/>
        <v>0</v>
      </c>
      <c r="C119" s="66">
        <f t="shared" si="9"/>
        <v>0</v>
      </c>
      <c r="D119" s="66">
        <f t="shared" si="10"/>
        <v>0</v>
      </c>
      <c r="E119" s="66">
        <f t="shared" si="11"/>
        <v>0</v>
      </c>
      <c r="F119" s="141">
        <f t="shared" si="12"/>
        <v>0</v>
      </c>
      <c r="G119" s="141">
        <f t="shared" si="13"/>
        <v>0</v>
      </c>
      <c r="H119" s="66">
        <f t="shared" si="14"/>
        <v>0</v>
      </c>
      <c r="I119" s="66">
        <f t="shared" si="15"/>
        <v>110</v>
      </c>
      <c r="J119" s="66">
        <f t="shared" si="16"/>
        <v>0</v>
      </c>
      <c r="K119" s="141">
        <f t="shared" si="17"/>
        <v>2018</v>
      </c>
      <c r="L119" s="66">
        <f t="shared" si="18"/>
        <v>122</v>
      </c>
      <c r="M119" s="66">
        <f t="shared" si="19"/>
        <v>122</v>
      </c>
      <c r="N119" s="147">
        <f t="shared" si="20"/>
        <v>110</v>
      </c>
      <c r="O119" s="143">
        <f t="shared" si="21"/>
        <v>0</v>
      </c>
      <c r="P119" s="144" t="s">
        <v>229</v>
      </c>
      <c r="Q119" s="37">
        <v>102</v>
      </c>
      <c r="R119" s="145"/>
      <c r="S119" s="39">
        <v>6</v>
      </c>
      <c r="T119" s="42">
        <v>5</v>
      </c>
      <c r="U119" s="146">
        <f t="shared" si="0"/>
        <v>1</v>
      </c>
      <c r="V119" s="146">
        <f t="shared" si="1"/>
        <v>5.5</v>
      </c>
      <c r="W119" s="146">
        <f t="shared" si="2"/>
        <v>0.09090909090909091</v>
      </c>
      <c r="X119" s="146">
        <f t="shared" si="3"/>
        <v>0.5</v>
      </c>
      <c r="Y119" s="129">
        <f t="shared" si="4"/>
        <v>0.7071067811865476</v>
      </c>
      <c r="Z119" s="129">
        <f t="shared" si="5"/>
        <v>0.128564869306645</v>
      </c>
      <c r="AA119" s="129">
        <f t="shared" si="6"/>
        <v>0.09090909090909091</v>
      </c>
      <c r="AB119" s="67"/>
    </row>
    <row r="120" spans="1:28" ht="15">
      <c r="A120" s="66">
        <f t="shared" si="7"/>
        <v>0</v>
      </c>
      <c r="B120" s="66">
        <f t="shared" si="8"/>
        <v>0</v>
      </c>
      <c r="C120" s="66">
        <f t="shared" si="9"/>
        <v>0</v>
      </c>
      <c r="D120" s="66">
        <f t="shared" si="10"/>
        <v>0</v>
      </c>
      <c r="E120" s="66">
        <f t="shared" si="11"/>
        <v>0</v>
      </c>
      <c r="F120" s="141">
        <f t="shared" si="12"/>
        <v>0</v>
      </c>
      <c r="G120" s="141">
        <f t="shared" si="13"/>
        <v>0</v>
      </c>
      <c r="H120" s="66">
        <f t="shared" si="14"/>
        <v>0</v>
      </c>
      <c r="I120" s="66">
        <f t="shared" si="15"/>
        <v>110</v>
      </c>
      <c r="J120" s="66">
        <f t="shared" si="16"/>
        <v>0</v>
      </c>
      <c r="K120" s="141">
        <f t="shared" si="17"/>
        <v>2018</v>
      </c>
      <c r="L120" s="66">
        <f t="shared" si="18"/>
        <v>122</v>
      </c>
      <c r="M120" s="66">
        <f t="shared" si="19"/>
        <v>122</v>
      </c>
      <c r="N120" s="147">
        <f t="shared" si="20"/>
        <v>110</v>
      </c>
      <c r="O120" s="143">
        <f t="shared" si="21"/>
        <v>0</v>
      </c>
      <c r="P120" s="144" t="s">
        <v>229</v>
      </c>
      <c r="Q120" s="32">
        <v>103</v>
      </c>
      <c r="R120" s="145"/>
      <c r="S120" s="39">
        <v>6</v>
      </c>
      <c r="T120" s="42">
        <v>6</v>
      </c>
      <c r="U120" s="146">
        <f t="shared" si="0"/>
        <v>0</v>
      </c>
      <c r="V120" s="146">
        <f t="shared" si="1"/>
        <v>6</v>
      </c>
      <c r="W120" s="146">
        <f t="shared" si="2"/>
        <v>0</v>
      </c>
      <c r="X120" s="146">
        <f t="shared" si="3"/>
        <v>0</v>
      </c>
      <c r="Y120" s="129">
        <f t="shared" si="4"/>
        <v>0</v>
      </c>
      <c r="Z120" s="129">
        <f t="shared" si="5"/>
        <v>0</v>
      </c>
      <c r="AA120" s="129">
        <f t="shared" si="6"/>
        <v>0</v>
      </c>
      <c r="AB120" s="67"/>
    </row>
    <row r="121" spans="1:28" ht="15">
      <c r="A121" s="66">
        <f t="shared" si="7"/>
        <v>0</v>
      </c>
      <c r="B121" s="66">
        <f t="shared" si="8"/>
        <v>0</v>
      </c>
      <c r="C121" s="66">
        <f t="shared" si="9"/>
        <v>0</v>
      </c>
      <c r="D121" s="66">
        <f t="shared" si="10"/>
        <v>0</v>
      </c>
      <c r="E121" s="66">
        <f t="shared" si="11"/>
        <v>0</v>
      </c>
      <c r="F121" s="141">
        <f t="shared" si="12"/>
        <v>0</v>
      </c>
      <c r="G121" s="141">
        <f t="shared" si="13"/>
        <v>0</v>
      </c>
      <c r="H121" s="66">
        <f t="shared" si="14"/>
        <v>0</v>
      </c>
      <c r="I121" s="66">
        <f t="shared" si="15"/>
        <v>110</v>
      </c>
      <c r="J121" s="66">
        <f t="shared" si="16"/>
        <v>0</v>
      </c>
      <c r="K121" s="141">
        <f t="shared" si="17"/>
        <v>2018</v>
      </c>
      <c r="L121" s="66">
        <f t="shared" si="18"/>
        <v>122</v>
      </c>
      <c r="M121" s="66">
        <f t="shared" si="19"/>
        <v>122</v>
      </c>
      <c r="N121" s="147">
        <f t="shared" si="20"/>
        <v>110</v>
      </c>
      <c r="O121" s="143">
        <f t="shared" si="21"/>
        <v>0</v>
      </c>
      <c r="P121" s="144" t="s">
        <v>229</v>
      </c>
      <c r="Q121" s="37">
        <v>104</v>
      </c>
      <c r="R121" s="145"/>
      <c r="S121" s="39">
        <v>5</v>
      </c>
      <c r="T121" s="42">
        <v>6</v>
      </c>
      <c r="U121" s="146">
        <f t="shared" si="0"/>
        <v>1</v>
      </c>
      <c r="V121" s="146">
        <f t="shared" si="1"/>
        <v>5.5</v>
      </c>
      <c r="W121" s="146">
        <f t="shared" si="2"/>
        <v>0.09090909090909091</v>
      </c>
      <c r="X121" s="146">
        <f t="shared" si="3"/>
        <v>0.5</v>
      </c>
      <c r="Y121" s="129">
        <f t="shared" si="4"/>
        <v>0.7071067811865476</v>
      </c>
      <c r="Z121" s="129">
        <f t="shared" si="5"/>
        <v>0.128564869306645</v>
      </c>
      <c r="AA121" s="129">
        <f t="shared" si="6"/>
        <v>0.09090909090909091</v>
      </c>
      <c r="AB121" s="67"/>
    </row>
    <row r="122" spans="1:28" ht="15">
      <c r="A122" s="66">
        <f t="shared" si="7"/>
        <v>0</v>
      </c>
      <c r="B122" s="66">
        <f t="shared" si="8"/>
        <v>0</v>
      </c>
      <c r="C122" s="66">
        <f t="shared" si="9"/>
        <v>0</v>
      </c>
      <c r="D122" s="66">
        <f t="shared" si="10"/>
        <v>0</v>
      </c>
      <c r="E122" s="66">
        <f t="shared" si="11"/>
        <v>0</v>
      </c>
      <c r="F122" s="141">
        <f t="shared" si="12"/>
        <v>0</v>
      </c>
      <c r="G122" s="141">
        <f t="shared" si="13"/>
        <v>0</v>
      </c>
      <c r="H122" s="66">
        <f t="shared" si="14"/>
        <v>0</v>
      </c>
      <c r="I122" s="66">
        <f t="shared" si="15"/>
        <v>110</v>
      </c>
      <c r="J122" s="66">
        <f t="shared" si="16"/>
        <v>0</v>
      </c>
      <c r="K122" s="141">
        <f t="shared" si="17"/>
        <v>2018</v>
      </c>
      <c r="L122" s="66">
        <f t="shared" si="18"/>
        <v>122</v>
      </c>
      <c r="M122" s="66">
        <f t="shared" si="19"/>
        <v>122</v>
      </c>
      <c r="N122" s="147">
        <f t="shared" si="20"/>
        <v>110</v>
      </c>
      <c r="O122" s="143">
        <f t="shared" si="21"/>
        <v>0</v>
      </c>
      <c r="P122" s="144" t="s">
        <v>229</v>
      </c>
      <c r="Q122" s="32">
        <v>105</v>
      </c>
      <c r="R122" s="145"/>
      <c r="S122" s="39">
        <v>5</v>
      </c>
      <c r="T122" s="42">
        <v>5</v>
      </c>
      <c r="U122" s="146">
        <f t="shared" si="0"/>
        <v>0</v>
      </c>
      <c r="V122" s="146">
        <f t="shared" si="1"/>
        <v>5</v>
      </c>
      <c r="W122" s="146">
        <f t="shared" si="2"/>
        <v>0</v>
      </c>
      <c r="X122" s="146">
        <f t="shared" si="3"/>
        <v>0</v>
      </c>
      <c r="Y122" s="129">
        <f t="shared" si="4"/>
        <v>0</v>
      </c>
      <c r="Z122" s="129">
        <f t="shared" si="5"/>
        <v>0</v>
      </c>
      <c r="AA122" s="129">
        <f t="shared" si="6"/>
        <v>0</v>
      </c>
      <c r="AB122" s="67"/>
    </row>
    <row r="123" spans="1:28" ht="15">
      <c r="A123" s="66">
        <f t="shared" si="7"/>
        <v>0</v>
      </c>
      <c r="B123" s="66">
        <f t="shared" si="8"/>
        <v>0</v>
      </c>
      <c r="C123" s="66">
        <f t="shared" si="9"/>
        <v>0</v>
      </c>
      <c r="D123" s="66">
        <f t="shared" si="10"/>
        <v>0</v>
      </c>
      <c r="E123" s="66">
        <f t="shared" si="11"/>
        <v>0</v>
      </c>
      <c r="F123" s="141">
        <f t="shared" si="12"/>
        <v>0</v>
      </c>
      <c r="G123" s="141">
        <f t="shared" si="13"/>
        <v>0</v>
      </c>
      <c r="H123" s="66">
        <f t="shared" si="14"/>
        <v>0</v>
      </c>
      <c r="I123" s="66">
        <f t="shared" si="15"/>
        <v>110</v>
      </c>
      <c r="J123" s="66">
        <f t="shared" si="16"/>
        <v>0</v>
      </c>
      <c r="K123" s="141">
        <f t="shared" si="17"/>
        <v>2018</v>
      </c>
      <c r="L123" s="66">
        <f t="shared" si="18"/>
        <v>122</v>
      </c>
      <c r="M123" s="66">
        <f t="shared" si="19"/>
        <v>122</v>
      </c>
      <c r="N123" s="147">
        <f t="shared" si="20"/>
        <v>110</v>
      </c>
      <c r="O123" s="143">
        <f t="shared" si="21"/>
        <v>0</v>
      </c>
      <c r="P123" s="144" t="s">
        <v>229</v>
      </c>
      <c r="Q123" s="37">
        <v>106</v>
      </c>
      <c r="R123" s="145"/>
      <c r="S123" s="39">
        <v>5</v>
      </c>
      <c r="T123" s="42">
        <v>5</v>
      </c>
      <c r="U123" s="146">
        <f t="shared" si="0"/>
        <v>0</v>
      </c>
      <c r="V123" s="146">
        <f t="shared" si="1"/>
        <v>5</v>
      </c>
      <c r="W123" s="146">
        <f t="shared" si="2"/>
        <v>0</v>
      </c>
      <c r="X123" s="146">
        <f t="shared" si="3"/>
        <v>0</v>
      </c>
      <c r="Y123" s="129">
        <f t="shared" si="4"/>
        <v>0</v>
      </c>
      <c r="Z123" s="129">
        <f t="shared" si="5"/>
        <v>0</v>
      </c>
      <c r="AA123" s="129">
        <f t="shared" si="6"/>
        <v>0</v>
      </c>
      <c r="AB123" s="67"/>
    </row>
    <row r="124" spans="1:28" ht="15">
      <c r="A124" s="66">
        <f t="shared" si="7"/>
        <v>0</v>
      </c>
      <c r="B124" s="66">
        <f t="shared" si="8"/>
        <v>0</v>
      </c>
      <c r="C124" s="66">
        <f t="shared" si="9"/>
        <v>0</v>
      </c>
      <c r="D124" s="66">
        <f t="shared" si="10"/>
        <v>0</v>
      </c>
      <c r="E124" s="66">
        <f t="shared" si="11"/>
        <v>0</v>
      </c>
      <c r="F124" s="141">
        <f t="shared" si="12"/>
        <v>0</v>
      </c>
      <c r="G124" s="141">
        <f t="shared" si="13"/>
        <v>0</v>
      </c>
      <c r="H124" s="66">
        <f t="shared" si="14"/>
        <v>0</v>
      </c>
      <c r="I124" s="66">
        <f t="shared" si="15"/>
        <v>110</v>
      </c>
      <c r="J124" s="66">
        <f t="shared" si="16"/>
        <v>0</v>
      </c>
      <c r="K124" s="141">
        <f t="shared" si="17"/>
        <v>2018</v>
      </c>
      <c r="L124" s="66">
        <f t="shared" si="18"/>
        <v>122</v>
      </c>
      <c r="M124" s="66">
        <f t="shared" si="19"/>
        <v>122</v>
      </c>
      <c r="N124" s="147">
        <f t="shared" si="20"/>
        <v>110</v>
      </c>
      <c r="O124" s="143">
        <f t="shared" si="21"/>
        <v>0</v>
      </c>
      <c r="P124" s="144" t="s">
        <v>229</v>
      </c>
      <c r="Q124" s="32">
        <v>107</v>
      </c>
      <c r="R124" s="145"/>
      <c r="S124" s="39">
        <v>5</v>
      </c>
      <c r="T124" s="42">
        <v>5</v>
      </c>
      <c r="U124" s="146">
        <f t="shared" si="0"/>
        <v>0</v>
      </c>
      <c r="V124" s="146">
        <f t="shared" si="1"/>
        <v>5</v>
      </c>
      <c r="W124" s="146">
        <f t="shared" si="2"/>
        <v>0</v>
      </c>
      <c r="X124" s="146">
        <f t="shared" si="3"/>
        <v>0</v>
      </c>
      <c r="Y124" s="129">
        <f t="shared" si="4"/>
        <v>0</v>
      </c>
      <c r="Z124" s="129">
        <f t="shared" si="5"/>
        <v>0</v>
      </c>
      <c r="AA124" s="129">
        <f t="shared" si="6"/>
        <v>0</v>
      </c>
      <c r="AB124" s="67"/>
    </row>
    <row r="125" spans="1:28" ht="15">
      <c r="A125" s="66">
        <f t="shared" si="7"/>
        <v>0</v>
      </c>
      <c r="B125" s="66">
        <f t="shared" si="8"/>
        <v>0</v>
      </c>
      <c r="C125" s="66">
        <f t="shared" si="9"/>
        <v>0</v>
      </c>
      <c r="D125" s="66">
        <f t="shared" si="10"/>
        <v>0</v>
      </c>
      <c r="E125" s="66">
        <f t="shared" si="11"/>
        <v>0</v>
      </c>
      <c r="F125" s="141">
        <f t="shared" si="12"/>
        <v>0</v>
      </c>
      <c r="G125" s="141">
        <f t="shared" si="13"/>
        <v>0</v>
      </c>
      <c r="H125" s="66">
        <f t="shared" si="14"/>
        <v>0</v>
      </c>
      <c r="I125" s="66">
        <f t="shared" si="15"/>
        <v>110</v>
      </c>
      <c r="J125" s="66">
        <f t="shared" si="16"/>
        <v>0</v>
      </c>
      <c r="K125" s="141">
        <f t="shared" si="17"/>
        <v>2018</v>
      </c>
      <c r="L125" s="66">
        <f t="shared" si="18"/>
        <v>122</v>
      </c>
      <c r="M125" s="66">
        <f t="shared" si="19"/>
        <v>122</v>
      </c>
      <c r="N125" s="147">
        <f t="shared" si="20"/>
        <v>110</v>
      </c>
      <c r="O125" s="143">
        <f t="shared" si="21"/>
        <v>0</v>
      </c>
      <c r="P125" s="144" t="s">
        <v>229</v>
      </c>
      <c r="Q125" s="37">
        <v>108</v>
      </c>
      <c r="R125" s="145"/>
      <c r="S125" s="39">
        <v>6</v>
      </c>
      <c r="T125" s="42">
        <v>6</v>
      </c>
      <c r="U125" s="146">
        <f t="shared" si="0"/>
        <v>0</v>
      </c>
      <c r="V125" s="146">
        <f t="shared" si="1"/>
        <v>6</v>
      </c>
      <c r="W125" s="146">
        <f t="shared" si="2"/>
        <v>0</v>
      </c>
      <c r="X125" s="146">
        <f t="shared" si="3"/>
        <v>0</v>
      </c>
      <c r="Y125" s="129">
        <f t="shared" si="4"/>
        <v>0</v>
      </c>
      <c r="Z125" s="129">
        <f t="shared" si="5"/>
        <v>0</v>
      </c>
      <c r="AA125" s="129">
        <f t="shared" si="6"/>
        <v>0</v>
      </c>
      <c r="AB125" s="67"/>
    </row>
    <row r="126" spans="1:28" ht="15">
      <c r="A126" s="66">
        <f t="shared" si="7"/>
        <v>0</v>
      </c>
      <c r="B126" s="66">
        <f t="shared" si="8"/>
        <v>0</v>
      </c>
      <c r="C126" s="66">
        <f t="shared" si="9"/>
        <v>0</v>
      </c>
      <c r="D126" s="66">
        <f t="shared" si="10"/>
        <v>0</v>
      </c>
      <c r="E126" s="66">
        <f t="shared" si="11"/>
        <v>0</v>
      </c>
      <c r="F126" s="141">
        <f t="shared" si="12"/>
        <v>0</v>
      </c>
      <c r="G126" s="141">
        <f t="shared" si="13"/>
        <v>0</v>
      </c>
      <c r="H126" s="66">
        <f t="shared" si="14"/>
        <v>0</v>
      </c>
      <c r="I126" s="66">
        <f t="shared" si="15"/>
        <v>110</v>
      </c>
      <c r="J126" s="66">
        <f t="shared" si="16"/>
        <v>0</v>
      </c>
      <c r="K126" s="141">
        <f t="shared" si="17"/>
        <v>2018</v>
      </c>
      <c r="L126" s="66">
        <f t="shared" si="18"/>
        <v>122</v>
      </c>
      <c r="M126" s="66">
        <f t="shared" si="19"/>
        <v>122</v>
      </c>
      <c r="N126" s="147">
        <f t="shared" si="20"/>
        <v>110</v>
      </c>
      <c r="O126" s="143">
        <f t="shared" si="21"/>
        <v>0</v>
      </c>
      <c r="P126" s="144" t="s">
        <v>229</v>
      </c>
      <c r="Q126" s="32">
        <v>109</v>
      </c>
      <c r="R126" s="145"/>
      <c r="S126" s="39">
        <v>6</v>
      </c>
      <c r="T126" s="42">
        <v>6</v>
      </c>
      <c r="U126" s="146">
        <f t="shared" si="0"/>
        <v>0</v>
      </c>
      <c r="V126" s="146">
        <f t="shared" si="1"/>
        <v>6</v>
      </c>
      <c r="W126" s="146">
        <f t="shared" si="2"/>
        <v>0</v>
      </c>
      <c r="X126" s="146">
        <f t="shared" si="3"/>
        <v>0</v>
      </c>
      <c r="Y126" s="129">
        <f t="shared" si="4"/>
        <v>0</v>
      </c>
      <c r="Z126" s="129">
        <f t="shared" si="5"/>
        <v>0</v>
      </c>
      <c r="AA126" s="129">
        <f t="shared" si="6"/>
        <v>0</v>
      </c>
      <c r="AB126" s="67"/>
    </row>
    <row r="127" spans="1:28" ht="15">
      <c r="A127" s="66">
        <f t="shared" si="7"/>
        <v>0</v>
      </c>
      <c r="B127" s="66">
        <f t="shared" si="8"/>
        <v>0</v>
      </c>
      <c r="C127" s="66">
        <f t="shared" si="9"/>
        <v>0</v>
      </c>
      <c r="D127" s="66">
        <f t="shared" si="10"/>
        <v>0</v>
      </c>
      <c r="E127" s="66">
        <f t="shared" si="11"/>
        <v>0</v>
      </c>
      <c r="F127" s="141">
        <f t="shared" si="12"/>
        <v>0</v>
      </c>
      <c r="G127" s="141">
        <f t="shared" si="13"/>
        <v>0</v>
      </c>
      <c r="H127" s="66">
        <f t="shared" si="14"/>
        <v>0</v>
      </c>
      <c r="I127" s="66">
        <f t="shared" si="15"/>
        <v>110</v>
      </c>
      <c r="J127" s="66">
        <f t="shared" si="16"/>
        <v>0</v>
      </c>
      <c r="K127" s="141">
        <f t="shared" si="17"/>
        <v>2018</v>
      </c>
      <c r="L127" s="66">
        <f t="shared" si="18"/>
        <v>122</v>
      </c>
      <c r="M127" s="66">
        <f t="shared" si="19"/>
        <v>122</v>
      </c>
      <c r="N127" s="147">
        <f t="shared" si="20"/>
        <v>110</v>
      </c>
      <c r="O127" s="143">
        <f t="shared" si="21"/>
        <v>0</v>
      </c>
      <c r="P127" s="144" t="s">
        <v>229</v>
      </c>
      <c r="Q127" s="37">
        <v>110</v>
      </c>
      <c r="R127" s="145"/>
      <c r="S127" s="39">
        <v>5</v>
      </c>
      <c r="T127" s="42">
        <v>5</v>
      </c>
      <c r="U127" s="146">
        <f t="shared" si="0"/>
        <v>0</v>
      </c>
      <c r="V127" s="146">
        <f t="shared" si="1"/>
        <v>5</v>
      </c>
      <c r="W127" s="146">
        <f t="shared" si="2"/>
        <v>0</v>
      </c>
      <c r="X127" s="146">
        <f t="shared" si="3"/>
        <v>0</v>
      </c>
      <c r="Y127" s="129">
        <f t="shared" si="4"/>
        <v>0</v>
      </c>
      <c r="Z127" s="129">
        <f t="shared" si="5"/>
        <v>0</v>
      </c>
      <c r="AA127" s="129">
        <f t="shared" si="6"/>
        <v>0</v>
      </c>
      <c r="AB127" s="67"/>
    </row>
    <row r="128" spans="1:28" ht="15">
      <c r="A128" s="66">
        <f t="shared" si="7"/>
        <v>0</v>
      </c>
      <c r="B128" s="66">
        <f t="shared" si="8"/>
        <v>0</v>
      </c>
      <c r="C128" s="66">
        <f t="shared" si="9"/>
        <v>0</v>
      </c>
      <c r="D128" s="66">
        <f t="shared" si="10"/>
        <v>0</v>
      </c>
      <c r="E128" s="66">
        <f t="shared" si="11"/>
        <v>0</v>
      </c>
      <c r="F128" s="141">
        <f t="shared" si="12"/>
        <v>0</v>
      </c>
      <c r="G128" s="141">
        <f t="shared" si="13"/>
        <v>0</v>
      </c>
      <c r="H128" s="66">
        <f t="shared" si="14"/>
        <v>0</v>
      </c>
      <c r="I128" s="66">
        <f t="shared" si="15"/>
        <v>110</v>
      </c>
      <c r="J128" s="66">
        <f t="shared" si="16"/>
        <v>0</v>
      </c>
      <c r="K128" s="141">
        <f t="shared" si="17"/>
        <v>2018</v>
      </c>
      <c r="L128" s="66">
        <f t="shared" si="18"/>
        <v>122</v>
      </c>
      <c r="M128" s="66">
        <f t="shared" si="19"/>
        <v>122</v>
      </c>
      <c r="N128" s="147">
        <f t="shared" si="20"/>
        <v>110</v>
      </c>
      <c r="O128" s="143">
        <f t="shared" si="21"/>
        <v>0</v>
      </c>
      <c r="P128" s="144" t="s">
        <v>229</v>
      </c>
      <c r="Q128" s="32">
        <v>111</v>
      </c>
      <c r="R128" s="145"/>
      <c r="S128" s="39">
        <v>5</v>
      </c>
      <c r="T128" s="42">
        <v>6</v>
      </c>
      <c r="U128" s="146">
        <f t="shared" si="0"/>
        <v>1</v>
      </c>
      <c r="V128" s="146">
        <f t="shared" si="1"/>
        <v>5.5</v>
      </c>
      <c r="W128" s="146">
        <f t="shared" si="2"/>
        <v>0.09090909090909091</v>
      </c>
      <c r="X128" s="146">
        <f t="shared" si="3"/>
        <v>0.5</v>
      </c>
      <c r="Y128" s="129">
        <f t="shared" si="4"/>
        <v>0.7071067811865476</v>
      </c>
      <c r="Z128" s="129">
        <f t="shared" si="5"/>
        <v>0.128564869306645</v>
      </c>
      <c r="AA128" s="129">
        <f t="shared" si="6"/>
        <v>0.09090909090909091</v>
      </c>
      <c r="AB128" s="67"/>
    </row>
    <row r="129" spans="1:28" ht="15">
      <c r="A129" s="66">
        <f t="shared" si="7"/>
        <v>0</v>
      </c>
      <c r="B129" s="66">
        <f t="shared" si="8"/>
        <v>0</v>
      </c>
      <c r="C129" s="66">
        <f t="shared" si="9"/>
        <v>0</v>
      </c>
      <c r="D129" s="66">
        <f t="shared" si="10"/>
        <v>0</v>
      </c>
      <c r="E129" s="66">
        <f t="shared" si="11"/>
        <v>0</v>
      </c>
      <c r="F129" s="141">
        <f t="shared" si="12"/>
        <v>0</v>
      </c>
      <c r="G129" s="141">
        <f t="shared" si="13"/>
        <v>0</v>
      </c>
      <c r="H129" s="66">
        <f t="shared" si="14"/>
        <v>0</v>
      </c>
      <c r="I129" s="66">
        <f t="shared" si="15"/>
        <v>110</v>
      </c>
      <c r="J129" s="66">
        <f t="shared" si="16"/>
        <v>0</v>
      </c>
      <c r="K129" s="141">
        <f t="shared" si="17"/>
        <v>2018</v>
      </c>
      <c r="L129" s="66">
        <f t="shared" si="18"/>
        <v>122</v>
      </c>
      <c r="M129" s="66">
        <f t="shared" si="19"/>
        <v>122</v>
      </c>
      <c r="N129" s="147">
        <f t="shared" si="20"/>
        <v>110</v>
      </c>
      <c r="O129" s="143">
        <f t="shared" si="21"/>
        <v>0</v>
      </c>
      <c r="P129" s="144" t="s">
        <v>229</v>
      </c>
      <c r="Q129" s="37">
        <v>112</v>
      </c>
      <c r="R129" s="145"/>
      <c r="S129" s="39">
        <v>6</v>
      </c>
      <c r="T129" s="42">
        <v>6</v>
      </c>
      <c r="U129" s="146">
        <f t="shared" si="0"/>
        <v>0</v>
      </c>
      <c r="V129" s="146">
        <f t="shared" si="1"/>
        <v>6</v>
      </c>
      <c r="W129" s="146">
        <f t="shared" si="2"/>
        <v>0</v>
      </c>
      <c r="X129" s="146">
        <f t="shared" si="3"/>
        <v>0</v>
      </c>
      <c r="Y129" s="129">
        <f t="shared" si="4"/>
        <v>0</v>
      </c>
      <c r="Z129" s="129">
        <f t="shared" si="5"/>
        <v>0</v>
      </c>
      <c r="AA129" s="129">
        <f t="shared" si="6"/>
        <v>0</v>
      </c>
      <c r="AB129" s="67"/>
    </row>
    <row r="130" spans="1:28" ht="15">
      <c r="A130" s="66">
        <f t="shared" si="7"/>
        <v>0</v>
      </c>
      <c r="B130" s="66">
        <f t="shared" si="8"/>
        <v>0</v>
      </c>
      <c r="C130" s="66">
        <f t="shared" si="9"/>
        <v>0</v>
      </c>
      <c r="D130" s="66">
        <f t="shared" si="10"/>
        <v>0</v>
      </c>
      <c r="E130" s="66">
        <f t="shared" si="11"/>
        <v>0</v>
      </c>
      <c r="F130" s="141">
        <f t="shared" si="12"/>
        <v>0</v>
      </c>
      <c r="G130" s="141">
        <f t="shared" si="13"/>
        <v>0</v>
      </c>
      <c r="H130" s="66">
        <f t="shared" si="14"/>
        <v>0</v>
      </c>
      <c r="I130" s="66">
        <f t="shared" si="15"/>
        <v>110</v>
      </c>
      <c r="J130" s="66">
        <f t="shared" si="16"/>
        <v>0</v>
      </c>
      <c r="K130" s="141">
        <f t="shared" si="17"/>
        <v>2018</v>
      </c>
      <c r="L130" s="66">
        <f t="shared" si="18"/>
        <v>122</v>
      </c>
      <c r="M130" s="66">
        <f t="shared" si="19"/>
        <v>122</v>
      </c>
      <c r="N130" s="147">
        <f t="shared" si="20"/>
        <v>110</v>
      </c>
      <c r="O130" s="143">
        <f t="shared" si="21"/>
        <v>0</v>
      </c>
      <c r="P130" s="144" t="s">
        <v>229</v>
      </c>
      <c r="Q130" s="32">
        <v>113</v>
      </c>
      <c r="R130" s="145"/>
      <c r="S130" s="39">
        <v>7</v>
      </c>
      <c r="T130" s="42">
        <v>6</v>
      </c>
      <c r="U130" s="146">
        <f t="shared" si="0"/>
        <v>1</v>
      </c>
      <c r="V130" s="146">
        <f t="shared" si="1"/>
        <v>6.5</v>
      </c>
      <c r="W130" s="146">
        <f t="shared" si="2"/>
        <v>0.07692307692307693</v>
      </c>
      <c r="X130" s="146">
        <f t="shared" si="3"/>
        <v>0.5</v>
      </c>
      <c r="Y130" s="129">
        <f t="shared" si="4"/>
        <v>0.7071067811865476</v>
      </c>
      <c r="Z130" s="129">
        <f t="shared" si="5"/>
        <v>0.10878565864408424</v>
      </c>
      <c r="AA130" s="129">
        <f t="shared" si="6"/>
        <v>0.07692307692307691</v>
      </c>
      <c r="AB130" s="67"/>
    </row>
    <row r="131" spans="1:28" ht="15">
      <c r="A131" s="66">
        <f t="shared" si="7"/>
        <v>0</v>
      </c>
      <c r="B131" s="66">
        <f t="shared" si="8"/>
        <v>0</v>
      </c>
      <c r="C131" s="66">
        <f t="shared" si="9"/>
        <v>0</v>
      </c>
      <c r="D131" s="66">
        <f t="shared" si="10"/>
        <v>0</v>
      </c>
      <c r="E131" s="66">
        <f t="shared" si="11"/>
        <v>0</v>
      </c>
      <c r="F131" s="141">
        <f t="shared" si="12"/>
        <v>0</v>
      </c>
      <c r="G131" s="141">
        <f t="shared" si="13"/>
        <v>0</v>
      </c>
      <c r="H131" s="66">
        <f t="shared" si="14"/>
        <v>0</v>
      </c>
      <c r="I131" s="66">
        <f t="shared" si="15"/>
        <v>110</v>
      </c>
      <c r="J131" s="66">
        <f t="shared" si="16"/>
        <v>0</v>
      </c>
      <c r="K131" s="141">
        <f t="shared" si="17"/>
        <v>2018</v>
      </c>
      <c r="L131" s="66">
        <f t="shared" si="18"/>
        <v>122</v>
      </c>
      <c r="M131" s="66">
        <f t="shared" si="19"/>
        <v>122</v>
      </c>
      <c r="N131" s="147">
        <f t="shared" si="20"/>
        <v>110</v>
      </c>
      <c r="O131" s="143">
        <f t="shared" si="21"/>
        <v>0</v>
      </c>
      <c r="P131" s="144" t="s">
        <v>229</v>
      </c>
      <c r="Q131" s="37">
        <v>114</v>
      </c>
      <c r="R131" s="145"/>
      <c r="S131" s="39">
        <v>6</v>
      </c>
      <c r="T131" s="42">
        <v>6</v>
      </c>
      <c r="U131" s="146">
        <f t="shared" si="0"/>
        <v>0</v>
      </c>
      <c r="V131" s="146">
        <f t="shared" si="1"/>
        <v>6</v>
      </c>
      <c r="W131" s="146">
        <f t="shared" si="2"/>
        <v>0</v>
      </c>
      <c r="X131" s="146">
        <f t="shared" si="3"/>
        <v>0</v>
      </c>
      <c r="Y131" s="129">
        <f t="shared" si="4"/>
        <v>0</v>
      </c>
      <c r="Z131" s="129">
        <f t="shared" si="5"/>
        <v>0</v>
      </c>
      <c r="AA131" s="129">
        <f t="shared" si="6"/>
        <v>0</v>
      </c>
      <c r="AB131" s="67"/>
    </row>
    <row r="132" spans="1:28" ht="15.75">
      <c r="A132" s="66">
        <f t="shared" si="7"/>
        <v>0</v>
      </c>
      <c r="B132" s="66">
        <f t="shared" si="8"/>
        <v>0</v>
      </c>
      <c r="C132" s="66">
        <f t="shared" si="9"/>
        <v>0</v>
      </c>
      <c r="D132" s="66">
        <f t="shared" si="10"/>
        <v>0</v>
      </c>
      <c r="E132" s="66">
        <f t="shared" si="11"/>
        <v>0</v>
      </c>
      <c r="F132" s="141">
        <f t="shared" si="12"/>
        <v>0</v>
      </c>
      <c r="G132" s="141">
        <f t="shared" si="13"/>
        <v>0</v>
      </c>
      <c r="H132" s="66">
        <f t="shared" si="14"/>
        <v>0</v>
      </c>
      <c r="I132" s="66">
        <f t="shared" si="15"/>
        <v>110</v>
      </c>
      <c r="J132" s="66">
        <f t="shared" si="16"/>
        <v>0</v>
      </c>
      <c r="K132" s="141">
        <f t="shared" si="17"/>
        <v>2018</v>
      </c>
      <c r="L132" s="66">
        <f t="shared" si="18"/>
        <v>122</v>
      </c>
      <c r="M132" s="66">
        <f t="shared" si="19"/>
        <v>122</v>
      </c>
      <c r="N132" s="147">
        <f t="shared" si="20"/>
        <v>110</v>
      </c>
      <c r="O132" s="143">
        <f t="shared" si="21"/>
        <v>0</v>
      </c>
      <c r="P132" s="144" t="s">
        <v>229</v>
      </c>
      <c r="Q132" s="46">
        <v>116</v>
      </c>
      <c r="R132" s="145"/>
      <c r="S132" s="39">
        <v>5</v>
      </c>
      <c r="T132" s="42">
        <v>5</v>
      </c>
      <c r="U132" s="146">
        <f t="shared" si="0"/>
        <v>0</v>
      </c>
      <c r="V132" s="146">
        <f t="shared" si="1"/>
        <v>5</v>
      </c>
      <c r="W132" s="146">
        <f t="shared" si="2"/>
        <v>0</v>
      </c>
      <c r="X132" s="146">
        <f t="shared" si="3"/>
        <v>0</v>
      </c>
      <c r="Y132" s="129">
        <f t="shared" si="4"/>
        <v>0</v>
      </c>
      <c r="Z132" s="129">
        <f t="shared" si="5"/>
        <v>0</v>
      </c>
      <c r="AA132" s="129">
        <f t="shared" si="6"/>
        <v>0</v>
      </c>
      <c r="AB132" s="67"/>
    </row>
    <row r="133" spans="1:28" ht="15.75">
      <c r="A133" s="66">
        <f t="shared" si="7"/>
        <v>0</v>
      </c>
      <c r="B133" s="66">
        <f t="shared" si="8"/>
        <v>0</v>
      </c>
      <c r="C133" s="66">
        <f t="shared" si="9"/>
        <v>0</v>
      </c>
      <c r="D133" s="66">
        <f t="shared" si="10"/>
        <v>0</v>
      </c>
      <c r="E133" s="66">
        <f t="shared" si="11"/>
        <v>0</v>
      </c>
      <c r="F133" s="141">
        <f t="shared" si="12"/>
        <v>0</v>
      </c>
      <c r="G133" s="141">
        <f t="shared" si="13"/>
        <v>0</v>
      </c>
      <c r="H133" s="66">
        <f t="shared" si="14"/>
        <v>0</v>
      </c>
      <c r="I133" s="66">
        <f t="shared" si="15"/>
        <v>110</v>
      </c>
      <c r="J133" s="66">
        <f t="shared" si="16"/>
        <v>0</v>
      </c>
      <c r="K133" s="141">
        <f t="shared" si="17"/>
        <v>2018</v>
      </c>
      <c r="L133" s="66">
        <f t="shared" si="18"/>
        <v>122</v>
      </c>
      <c r="M133" s="66">
        <f t="shared" si="19"/>
        <v>122</v>
      </c>
      <c r="N133" s="147">
        <f t="shared" si="20"/>
        <v>110</v>
      </c>
      <c r="O133" s="143">
        <f t="shared" si="21"/>
        <v>0</v>
      </c>
      <c r="P133" s="144" t="s">
        <v>229</v>
      </c>
      <c r="Q133" s="46">
        <v>117</v>
      </c>
      <c r="R133" s="145"/>
      <c r="S133" s="39">
        <v>5</v>
      </c>
      <c r="T133" s="42">
        <v>5</v>
      </c>
      <c r="U133" s="146">
        <f t="shared" si="0"/>
        <v>0</v>
      </c>
      <c r="V133" s="146">
        <f t="shared" si="1"/>
        <v>5</v>
      </c>
      <c r="W133" s="146">
        <f t="shared" si="2"/>
        <v>0</v>
      </c>
      <c r="X133" s="146">
        <f t="shared" si="3"/>
        <v>0</v>
      </c>
      <c r="Y133" s="129">
        <f t="shared" si="4"/>
        <v>0</v>
      </c>
      <c r="Z133" s="129">
        <f t="shared" si="5"/>
        <v>0</v>
      </c>
      <c r="AA133" s="129">
        <f t="shared" si="6"/>
        <v>0</v>
      </c>
      <c r="AB133" s="67"/>
    </row>
    <row r="134" spans="1:28" ht="15.75">
      <c r="A134" s="66">
        <f t="shared" si="7"/>
        <v>0</v>
      </c>
      <c r="B134" s="66">
        <f t="shared" si="8"/>
        <v>0</v>
      </c>
      <c r="C134" s="66">
        <f t="shared" si="9"/>
        <v>0</v>
      </c>
      <c r="D134" s="66">
        <f t="shared" si="10"/>
        <v>0</v>
      </c>
      <c r="E134" s="66">
        <f t="shared" si="11"/>
        <v>0</v>
      </c>
      <c r="F134" s="141">
        <f t="shared" si="12"/>
        <v>0</v>
      </c>
      <c r="G134" s="141">
        <f t="shared" si="13"/>
        <v>0</v>
      </c>
      <c r="H134" s="66">
        <f t="shared" si="14"/>
        <v>0</v>
      </c>
      <c r="I134" s="66">
        <f t="shared" si="15"/>
        <v>110</v>
      </c>
      <c r="J134" s="66">
        <f t="shared" si="16"/>
        <v>0</v>
      </c>
      <c r="K134" s="141">
        <f t="shared" si="17"/>
        <v>2018</v>
      </c>
      <c r="L134" s="66">
        <f t="shared" si="18"/>
        <v>122</v>
      </c>
      <c r="M134" s="66">
        <f t="shared" si="19"/>
        <v>122</v>
      </c>
      <c r="N134" s="147">
        <f t="shared" si="20"/>
        <v>110</v>
      </c>
      <c r="O134" s="143">
        <f t="shared" si="21"/>
        <v>0</v>
      </c>
      <c r="P134" s="144" t="s">
        <v>229</v>
      </c>
      <c r="Q134" s="46">
        <v>118</v>
      </c>
      <c r="R134" s="145"/>
      <c r="S134" s="39">
        <v>6</v>
      </c>
      <c r="T134" s="42">
        <v>6</v>
      </c>
      <c r="U134" s="146">
        <f t="shared" si="0"/>
        <v>0</v>
      </c>
      <c r="V134" s="146">
        <f t="shared" si="1"/>
        <v>6</v>
      </c>
      <c r="W134" s="146">
        <f t="shared" si="2"/>
        <v>0</v>
      </c>
      <c r="X134" s="146">
        <f t="shared" si="3"/>
        <v>0</v>
      </c>
      <c r="Y134" s="129">
        <f t="shared" si="4"/>
        <v>0</v>
      </c>
      <c r="Z134" s="129">
        <f t="shared" si="5"/>
        <v>0</v>
      </c>
      <c r="AA134" s="129">
        <f t="shared" si="6"/>
        <v>0</v>
      </c>
      <c r="AB134" s="67"/>
    </row>
    <row r="135" spans="1:28" ht="15.75">
      <c r="A135" s="66">
        <f t="shared" si="7"/>
        <v>0</v>
      </c>
      <c r="B135" s="66">
        <f t="shared" si="8"/>
        <v>0</v>
      </c>
      <c r="C135" s="66">
        <f t="shared" si="9"/>
        <v>0</v>
      </c>
      <c r="D135" s="66">
        <f t="shared" si="10"/>
        <v>0</v>
      </c>
      <c r="E135" s="66">
        <f t="shared" si="11"/>
        <v>0</v>
      </c>
      <c r="F135" s="141">
        <f t="shared" si="12"/>
        <v>0</v>
      </c>
      <c r="G135" s="141">
        <f t="shared" si="13"/>
        <v>0</v>
      </c>
      <c r="H135" s="66">
        <f t="shared" si="14"/>
        <v>0</v>
      </c>
      <c r="I135" s="66">
        <f t="shared" si="15"/>
        <v>110</v>
      </c>
      <c r="J135" s="66">
        <f t="shared" si="16"/>
        <v>0</v>
      </c>
      <c r="K135" s="141">
        <f t="shared" si="17"/>
        <v>2018</v>
      </c>
      <c r="L135" s="66">
        <f t="shared" si="18"/>
        <v>122</v>
      </c>
      <c r="M135" s="66">
        <f t="shared" si="19"/>
        <v>122</v>
      </c>
      <c r="N135" s="147">
        <f t="shared" si="20"/>
        <v>110</v>
      </c>
      <c r="O135" s="143">
        <f t="shared" si="21"/>
        <v>0</v>
      </c>
      <c r="P135" s="144" t="s">
        <v>229</v>
      </c>
      <c r="Q135" s="46">
        <v>119</v>
      </c>
      <c r="R135" s="145"/>
      <c r="S135" s="39">
        <v>5</v>
      </c>
      <c r="T135" s="42">
        <v>5</v>
      </c>
      <c r="U135" s="146">
        <f t="shared" si="0"/>
        <v>0</v>
      </c>
      <c r="V135" s="146">
        <f t="shared" si="1"/>
        <v>5</v>
      </c>
      <c r="W135" s="146">
        <f t="shared" si="2"/>
        <v>0</v>
      </c>
      <c r="X135" s="146">
        <f t="shared" si="3"/>
        <v>0</v>
      </c>
      <c r="Y135" s="129">
        <f t="shared" si="4"/>
        <v>0</v>
      </c>
      <c r="Z135" s="129">
        <f t="shared" si="5"/>
        <v>0</v>
      </c>
      <c r="AA135" s="129">
        <f t="shared" si="6"/>
        <v>0</v>
      </c>
      <c r="AB135" s="67"/>
    </row>
    <row r="136" spans="1:28" ht="15.75">
      <c r="A136" s="66">
        <f t="shared" si="7"/>
        <v>0</v>
      </c>
      <c r="B136" s="66">
        <f t="shared" si="8"/>
        <v>0</v>
      </c>
      <c r="C136" s="66">
        <f t="shared" si="9"/>
        <v>0</v>
      </c>
      <c r="D136" s="66">
        <f t="shared" si="10"/>
        <v>0</v>
      </c>
      <c r="E136" s="66">
        <f t="shared" si="11"/>
        <v>0</v>
      </c>
      <c r="F136" s="141">
        <f t="shared" si="12"/>
        <v>0</v>
      </c>
      <c r="G136" s="141">
        <f t="shared" si="13"/>
        <v>0</v>
      </c>
      <c r="H136" s="66">
        <f t="shared" si="14"/>
        <v>0</v>
      </c>
      <c r="I136" s="66">
        <f t="shared" si="15"/>
        <v>110</v>
      </c>
      <c r="J136" s="66">
        <f t="shared" si="16"/>
        <v>0</v>
      </c>
      <c r="K136" s="141">
        <f t="shared" si="17"/>
        <v>2018</v>
      </c>
      <c r="L136" s="66">
        <f t="shared" si="18"/>
        <v>122</v>
      </c>
      <c r="M136" s="66">
        <f t="shared" si="19"/>
        <v>122</v>
      </c>
      <c r="N136" s="147">
        <f t="shared" si="20"/>
        <v>110</v>
      </c>
      <c r="O136" s="143">
        <f t="shared" si="21"/>
        <v>0</v>
      </c>
      <c r="P136" s="144" t="s">
        <v>229</v>
      </c>
      <c r="Q136" s="46">
        <v>120</v>
      </c>
      <c r="R136" s="145"/>
      <c r="S136" s="39">
        <v>6</v>
      </c>
      <c r="T136" s="42">
        <v>6</v>
      </c>
      <c r="U136" s="146">
        <f t="shared" si="0"/>
        <v>0</v>
      </c>
      <c r="V136" s="146">
        <f t="shared" si="1"/>
        <v>6</v>
      </c>
      <c r="W136" s="146">
        <f t="shared" si="2"/>
        <v>0</v>
      </c>
      <c r="X136" s="146">
        <f t="shared" si="3"/>
        <v>0</v>
      </c>
      <c r="Y136" s="129">
        <f t="shared" si="4"/>
        <v>0</v>
      </c>
      <c r="Z136" s="129">
        <f t="shared" si="5"/>
        <v>0</v>
      </c>
      <c r="AA136" s="129">
        <f t="shared" si="6"/>
        <v>0</v>
      </c>
      <c r="AB136" s="67"/>
    </row>
    <row r="137" spans="1:28" ht="15.75">
      <c r="A137" s="66">
        <f t="shared" si="7"/>
        <v>0</v>
      </c>
      <c r="B137" s="66">
        <f t="shared" si="8"/>
        <v>0</v>
      </c>
      <c r="C137" s="66">
        <f t="shared" si="9"/>
        <v>0</v>
      </c>
      <c r="D137" s="66">
        <f t="shared" si="10"/>
        <v>0</v>
      </c>
      <c r="E137" s="66">
        <f t="shared" si="11"/>
        <v>0</v>
      </c>
      <c r="F137" s="141">
        <f t="shared" si="12"/>
        <v>0</v>
      </c>
      <c r="G137" s="141">
        <f t="shared" si="13"/>
        <v>0</v>
      </c>
      <c r="H137" s="66">
        <f t="shared" si="14"/>
        <v>0</v>
      </c>
      <c r="I137" s="66">
        <f t="shared" si="15"/>
        <v>110</v>
      </c>
      <c r="J137" s="66">
        <f t="shared" si="16"/>
        <v>0</v>
      </c>
      <c r="K137" s="141">
        <f t="shared" si="17"/>
        <v>2018</v>
      </c>
      <c r="L137" s="66">
        <f t="shared" si="18"/>
        <v>122</v>
      </c>
      <c r="M137" s="66">
        <f t="shared" si="19"/>
        <v>122</v>
      </c>
      <c r="N137" s="147">
        <f t="shared" si="20"/>
        <v>110</v>
      </c>
      <c r="O137" s="143">
        <f t="shared" si="21"/>
        <v>0</v>
      </c>
      <c r="P137" s="144" t="s">
        <v>229</v>
      </c>
      <c r="Q137" s="46">
        <v>121</v>
      </c>
      <c r="R137" s="145"/>
      <c r="S137" s="39">
        <v>5</v>
      </c>
      <c r="T137" s="42">
        <v>5</v>
      </c>
      <c r="U137" s="146">
        <f t="shared" si="0"/>
        <v>0</v>
      </c>
      <c r="V137" s="146">
        <f t="shared" si="1"/>
        <v>5</v>
      </c>
      <c r="W137" s="146">
        <f t="shared" si="2"/>
        <v>0</v>
      </c>
      <c r="X137" s="146">
        <f t="shared" si="3"/>
        <v>0</v>
      </c>
      <c r="Y137" s="129">
        <f t="shared" si="4"/>
        <v>0</v>
      </c>
      <c r="Z137" s="129">
        <f t="shared" si="5"/>
        <v>0</v>
      </c>
      <c r="AA137" s="129">
        <f t="shared" si="6"/>
        <v>0</v>
      </c>
      <c r="AB137" s="67"/>
    </row>
    <row r="138" spans="1:28" ht="15.75">
      <c r="A138" s="66">
        <f t="shared" si="7"/>
        <v>0</v>
      </c>
      <c r="B138" s="66">
        <f t="shared" si="8"/>
        <v>0</v>
      </c>
      <c r="C138" s="66">
        <f t="shared" si="9"/>
        <v>0</v>
      </c>
      <c r="D138" s="66">
        <f t="shared" si="10"/>
        <v>0</v>
      </c>
      <c r="E138" s="66">
        <f t="shared" si="11"/>
        <v>0</v>
      </c>
      <c r="F138" s="141">
        <f t="shared" si="12"/>
        <v>0</v>
      </c>
      <c r="G138" s="141">
        <f t="shared" si="13"/>
        <v>0</v>
      </c>
      <c r="H138" s="66">
        <f t="shared" si="14"/>
        <v>0</v>
      </c>
      <c r="I138" s="66">
        <f t="shared" si="15"/>
        <v>110</v>
      </c>
      <c r="J138" s="66">
        <f t="shared" si="16"/>
        <v>0</v>
      </c>
      <c r="K138" s="141">
        <f t="shared" si="17"/>
        <v>2018</v>
      </c>
      <c r="L138" s="66">
        <f t="shared" si="18"/>
        <v>122</v>
      </c>
      <c r="M138" s="66">
        <f t="shared" si="19"/>
        <v>122</v>
      </c>
      <c r="N138" s="147">
        <f t="shared" si="20"/>
        <v>110</v>
      </c>
      <c r="O138" s="143">
        <f t="shared" si="21"/>
        <v>0</v>
      </c>
      <c r="P138" s="144" t="s">
        <v>229</v>
      </c>
      <c r="Q138" s="46">
        <v>122</v>
      </c>
      <c r="R138" s="145"/>
      <c r="S138" s="39">
        <v>5</v>
      </c>
      <c r="T138" s="42">
        <v>6</v>
      </c>
      <c r="U138" s="146">
        <f t="shared" si="0"/>
        <v>1</v>
      </c>
      <c r="V138" s="146">
        <f t="shared" si="1"/>
        <v>5.5</v>
      </c>
      <c r="W138" s="146">
        <f t="shared" si="2"/>
        <v>0.09090909090909091</v>
      </c>
      <c r="X138" s="146">
        <f t="shared" si="3"/>
        <v>0.5</v>
      </c>
      <c r="Y138" s="129">
        <f t="shared" si="4"/>
        <v>0.7071067811865476</v>
      </c>
      <c r="Z138" s="129">
        <f t="shared" si="5"/>
        <v>0.128564869306645</v>
      </c>
      <c r="AA138" s="129">
        <f t="shared" si="6"/>
        <v>0.09090909090909091</v>
      </c>
      <c r="AB138" s="67"/>
    </row>
    <row r="139" spans="1:28" ht="15.75">
      <c r="A139" s="66">
        <f t="shared" si="7"/>
        <v>0</v>
      </c>
      <c r="B139" s="66">
        <f t="shared" si="8"/>
        <v>0</v>
      </c>
      <c r="C139" s="66">
        <f t="shared" si="9"/>
        <v>0</v>
      </c>
      <c r="D139" s="66">
        <f t="shared" si="10"/>
        <v>0</v>
      </c>
      <c r="E139" s="66">
        <f t="shared" si="11"/>
        <v>0</v>
      </c>
      <c r="F139" s="141">
        <f t="shared" si="12"/>
        <v>0</v>
      </c>
      <c r="G139" s="141">
        <f t="shared" si="13"/>
        <v>0</v>
      </c>
      <c r="H139" s="66">
        <f t="shared" si="14"/>
        <v>0</v>
      </c>
      <c r="I139" s="66">
        <f t="shared" si="15"/>
        <v>110</v>
      </c>
      <c r="J139" s="66">
        <f t="shared" si="16"/>
        <v>0</v>
      </c>
      <c r="K139" s="141">
        <f t="shared" si="17"/>
        <v>2018</v>
      </c>
      <c r="L139" s="66">
        <f t="shared" si="18"/>
        <v>122</v>
      </c>
      <c r="M139" s="66">
        <f t="shared" si="19"/>
        <v>122</v>
      </c>
      <c r="N139" s="147">
        <f t="shared" si="20"/>
        <v>110</v>
      </c>
      <c r="O139" s="143">
        <f t="shared" si="21"/>
        <v>0</v>
      </c>
      <c r="P139" s="144" t="s">
        <v>229</v>
      </c>
      <c r="Q139" s="46">
        <v>123</v>
      </c>
      <c r="R139" s="145"/>
      <c r="S139" s="34">
        <v>7</v>
      </c>
      <c r="T139" s="48">
        <v>7</v>
      </c>
      <c r="U139" s="146">
        <f t="shared" si="0"/>
        <v>0</v>
      </c>
      <c r="V139" s="146">
        <f t="shared" si="1"/>
        <v>7</v>
      </c>
      <c r="W139" s="146">
        <f t="shared" si="2"/>
        <v>0</v>
      </c>
      <c r="X139" s="146">
        <f t="shared" si="3"/>
        <v>0</v>
      </c>
      <c r="Y139" s="129">
        <f t="shared" si="4"/>
        <v>0</v>
      </c>
      <c r="Z139" s="129">
        <f t="shared" si="5"/>
        <v>0</v>
      </c>
      <c r="AA139" s="129">
        <f t="shared" si="6"/>
        <v>0</v>
      </c>
      <c r="AB139" s="67"/>
    </row>
    <row r="140" spans="14:28" ht="7.5">
      <c r="N140" s="148"/>
      <c r="O140" s="149" t="s">
        <v>21</v>
      </c>
      <c r="P140" s="149"/>
      <c r="Q140" s="149"/>
      <c r="R140" s="149"/>
      <c r="S140" s="149" t="s">
        <v>230</v>
      </c>
      <c r="T140" s="149"/>
      <c r="U140" s="149"/>
      <c r="V140" s="148" t="s">
        <v>21</v>
      </c>
      <c r="W140" s="148" t="s">
        <v>21</v>
      </c>
      <c r="X140" s="148" t="s">
        <v>21</v>
      </c>
      <c r="Y140" s="149" t="s">
        <v>21</v>
      </c>
      <c r="Z140" s="149"/>
      <c r="AA140" s="149"/>
      <c r="AB140" s="67"/>
    </row>
    <row r="141" spans="15:27" ht="7.5">
      <c r="O141" s="81" t="s">
        <v>231</v>
      </c>
      <c r="P141" s="81"/>
      <c r="Q141" s="81"/>
      <c r="R141" s="81"/>
      <c r="S141" s="81">
        <f>MAX(S18:S139)</f>
        <v>8</v>
      </c>
      <c r="T141" s="81">
        <f>MAX(T18:T139)</f>
        <v>8</v>
      </c>
      <c r="U141" s="81">
        <f>MAX(U18:U139)</f>
        <v>2</v>
      </c>
      <c r="V141" s="81"/>
      <c r="W141" s="81">
        <f>MAX(W18:W139)</f>
        <v>0.16666666666666666</v>
      </c>
      <c r="X141" s="81">
        <f>MAX(X18:X139)</f>
        <v>2</v>
      </c>
      <c r="Y141" s="81"/>
      <c r="Z141" s="81"/>
      <c r="AA141" s="81"/>
    </row>
    <row r="142" spans="15:27" ht="7.5">
      <c r="O142" s="81" t="s">
        <v>232</v>
      </c>
      <c r="P142" s="81"/>
      <c r="Q142" s="81"/>
      <c r="R142" s="81"/>
      <c r="S142" s="81">
        <f>MIN(S18:S139)</f>
        <v>4</v>
      </c>
      <c r="T142" s="81">
        <f>MIN(T18:T139)</f>
        <v>4</v>
      </c>
      <c r="U142" s="81">
        <f>MIN(U18:U139)</f>
        <v>0</v>
      </c>
      <c r="V142" s="81"/>
      <c r="W142" s="81">
        <f>MIN(W18:W139)</f>
        <v>0</v>
      </c>
      <c r="X142" s="81">
        <f>MIN(X18:X139)</f>
        <v>0</v>
      </c>
      <c r="Y142" s="81"/>
      <c r="Z142" s="81"/>
      <c r="AA142" s="81"/>
    </row>
    <row r="143" spans="15:27" ht="7.5">
      <c r="O143" s="81" t="s">
        <v>223</v>
      </c>
      <c r="P143" s="81"/>
      <c r="Q143" s="81"/>
      <c r="R143" s="81"/>
      <c r="S143" s="81">
        <f>ROUND(AVERAGE(S18:S139),2)</f>
        <v>5.48</v>
      </c>
      <c r="T143" s="81">
        <f>ROUND(AVERAGE(T18:T139),2)</f>
        <v>5.24</v>
      </c>
      <c r="U143" s="81">
        <f>ROUND(AVERAGE(U18:U139),2)</f>
        <v>0.46</v>
      </c>
      <c r="V143" s="81">
        <f>AVERAGE(V18:V139)</f>
        <v>5.360655737704918</v>
      </c>
      <c r="W143" s="81">
        <f>AVERAGE(W18:W139)</f>
        <v>0.04234435873780136</v>
      </c>
      <c r="X143" s="81">
        <f>AVERAGE(X18:X139)</f>
        <v>0.27049180327868855</v>
      </c>
      <c r="Y143" s="81">
        <f>AVERAGE(Y18:Y139)</f>
        <v>0.324573604479071</v>
      </c>
      <c r="Z143" s="81">
        <f>AVERAGE(Z18:Z139)</f>
        <v>0.05988396641699036</v>
      </c>
      <c r="AA143" s="81">
        <f>AVERAGE(AA18:AA139)</f>
        <v>0.04234435873780136</v>
      </c>
    </row>
    <row r="144" spans="15:27" ht="7.5">
      <c r="O144" s="81" t="s">
        <v>233</v>
      </c>
      <c r="P144" s="81"/>
      <c r="Q144" s="81"/>
      <c r="R144" s="81"/>
      <c r="S144" s="81"/>
      <c r="T144" s="81"/>
      <c r="V144" s="150" t="s">
        <v>21</v>
      </c>
      <c r="W144" s="151">
        <f>W143</f>
        <v>0.042344358737801346</v>
      </c>
      <c r="X144" s="81"/>
      <c r="Y144" s="81"/>
      <c r="Z144" s="81"/>
      <c r="AA144" s="81"/>
    </row>
    <row r="145" spans="15:27" ht="7.5">
      <c r="O145" s="81" t="s">
        <v>212</v>
      </c>
      <c r="P145" s="81"/>
      <c r="Q145" s="81"/>
      <c r="R145" s="81"/>
      <c r="S145" s="81"/>
      <c r="T145" s="81"/>
      <c r="U145" s="81"/>
      <c r="V145" s="81"/>
      <c r="W145" s="81" t="s">
        <v>21</v>
      </c>
      <c r="X145" s="138">
        <f>AVERAGE(X18:X139)</f>
        <v>0.27049180327868855</v>
      </c>
      <c r="Y145" s="81"/>
      <c r="Z145" s="81"/>
      <c r="AA145" s="81"/>
    </row>
    <row r="146" spans="15:27" ht="7.5">
      <c r="O146" s="81" t="s">
        <v>234</v>
      </c>
      <c r="P146" s="81"/>
      <c r="Q146" s="81"/>
      <c r="R146" s="81"/>
      <c r="S146" s="81"/>
      <c r="T146" s="81"/>
      <c r="U146" s="81"/>
      <c r="V146" s="81"/>
      <c r="X146" s="81" t="s">
        <v>21</v>
      </c>
      <c r="Y146" s="138">
        <f>SQRT(X145)</f>
        <v>0.5200882648923051</v>
      </c>
      <c r="Z146" s="81"/>
      <c r="AA146" s="81"/>
    </row>
    <row r="147" spans="15:27" ht="7.5">
      <c r="O147" s="81" t="s">
        <v>235</v>
      </c>
      <c r="P147" s="81"/>
      <c r="Q147" s="81"/>
      <c r="R147" s="81"/>
      <c r="S147" s="81"/>
      <c r="T147" s="81"/>
      <c r="U147" s="81"/>
      <c r="V147" s="81"/>
      <c r="W147" s="81"/>
      <c r="X147" s="81"/>
      <c r="Y147" s="81" t="s">
        <v>21</v>
      </c>
      <c r="Z147" s="152">
        <f>Y146/V143</f>
        <v>0.0970195234202771</v>
      </c>
      <c r="AA147" s="81"/>
    </row>
    <row r="148" spans="15:27" ht="7.5">
      <c r="O148" s="81" t="s">
        <v>236</v>
      </c>
      <c r="P148" s="81"/>
      <c r="Q148" s="81"/>
      <c r="R148" s="81"/>
      <c r="S148" s="81"/>
      <c r="T148" s="81"/>
      <c r="U148" s="81"/>
      <c r="V148" s="81"/>
      <c r="W148" s="81"/>
      <c r="X148" s="81"/>
      <c r="Y148" s="81"/>
      <c r="Z148" s="81" t="s">
        <v>21</v>
      </c>
      <c r="AA148" s="152">
        <f>Z147/SQRT(2)</f>
        <v>0.068603162917965</v>
      </c>
    </row>
  </sheetData>
  <sheetProtection selectLockedCells="1" selectUnlockedCells="1"/>
  <mergeCells count="6">
    <mergeCell ref="Q14:R14"/>
    <mergeCell ref="S14:T14"/>
    <mergeCell ref="O17:R17"/>
    <mergeCell ref="O140:R140"/>
    <mergeCell ref="S140:U140"/>
    <mergeCell ref="Y140:AA140"/>
  </mergeCells>
  <printOptions/>
  <pageMargins left="0.75" right="0.75" top="1" bottom="1" header="0.5118110236220472" footer="0.5118110236220472"/>
  <pageSetup horizontalDpi="300" verticalDpi="300" orientation="portrait"/>
  <drawing r:id="rId1"/>
</worksheet>
</file>

<file path=xl/worksheets/sheet4.xml><?xml version="1.0" encoding="utf-8"?>
<worksheet xmlns="http://schemas.openxmlformats.org/spreadsheetml/2006/main" xmlns:r="http://schemas.openxmlformats.org/officeDocument/2006/relationships">
  <dimension ref="A1:AF81"/>
  <sheetViews>
    <sheetView workbookViewId="0" topLeftCell="N1">
      <selection activeCell="T38" sqref="T38"/>
    </sheetView>
  </sheetViews>
  <sheetFormatPr defaultColWidth="9.33203125" defaultRowHeight="11.25"/>
  <cols>
    <col min="1" max="3" width="10.66015625" style="66" hidden="1" customWidth="1"/>
    <col min="4" max="4" width="12.33203125" style="66" hidden="1" customWidth="1"/>
    <col min="5" max="5" width="12.83203125" style="66" hidden="1" customWidth="1"/>
    <col min="6" max="9" width="10.66015625" style="66" hidden="1" customWidth="1"/>
    <col min="10" max="10" width="9" style="66" hidden="1" customWidth="1"/>
    <col min="11" max="11" width="7.66015625" style="66" hidden="1" customWidth="1"/>
    <col min="12" max="12" width="10.66015625" style="66" hidden="1" customWidth="1"/>
    <col min="13" max="13" width="12.66015625" style="66" hidden="1" customWidth="1"/>
    <col min="14" max="14" width="13" style="66" customWidth="1"/>
    <col min="15" max="15" width="14.33203125" style="66" customWidth="1"/>
    <col min="16" max="16" width="2.33203125" style="66" customWidth="1"/>
    <col min="17" max="17" width="6.16015625" style="66" customWidth="1"/>
    <col min="18" max="18" width="6.16015625" style="66" hidden="1" customWidth="1"/>
    <col min="19" max="19" width="8.16015625" style="66" customWidth="1"/>
    <col min="20" max="20" width="8.5" style="66" customWidth="1"/>
    <col min="21" max="21" width="14.83203125" style="66" customWidth="1"/>
    <col min="22" max="22" width="7.5" style="66" customWidth="1"/>
    <col min="23" max="23" width="12.66015625" style="66" customWidth="1"/>
    <col min="24" max="24" width="9.16015625" style="66" customWidth="1"/>
    <col min="25" max="25" width="8.16015625" style="66" customWidth="1"/>
    <col min="26" max="26" width="11" style="66" customWidth="1"/>
    <col min="27" max="27" width="9.33203125" style="66" customWidth="1"/>
    <col min="28" max="16384" width="10.33203125" style="66" customWidth="1"/>
  </cols>
  <sheetData>
    <row r="1" ht="9.75">
      <c r="AB1" s="67"/>
    </row>
    <row r="2" ht="9.75">
      <c r="AB2" s="67"/>
    </row>
    <row r="3" ht="9.75">
      <c r="AB3" s="67"/>
    </row>
    <row r="4" s="67" customFormat="1" ht="9.75"/>
    <row r="5" spans="14:28" ht="9.75">
      <c r="N5" s="68" t="s">
        <v>166</v>
      </c>
      <c r="O5" s="69">
        <v>2018</v>
      </c>
      <c r="P5" s="70"/>
      <c r="Q5" s="70"/>
      <c r="R5" s="70"/>
      <c r="S5" s="71"/>
      <c r="T5" s="72" t="s">
        <v>167</v>
      </c>
      <c r="U5" s="73" t="s">
        <v>3</v>
      </c>
      <c r="V5" s="67"/>
      <c r="W5" s="74" t="s">
        <v>168</v>
      </c>
      <c r="X5" s="75">
        <v>55</v>
      </c>
      <c r="Y5" s="76"/>
      <c r="Z5" s="77" t="s">
        <v>169</v>
      </c>
      <c r="AA5" s="78">
        <f>(COUNTIF(U18:U72,"0")/X6)</f>
        <v>0.5636363636363636</v>
      </c>
      <c r="AB5" s="67"/>
    </row>
    <row r="6" spans="14:28" ht="9.75">
      <c r="N6" s="79" t="s">
        <v>170</v>
      </c>
      <c r="O6" s="80"/>
      <c r="P6" s="81"/>
      <c r="Q6" s="81"/>
      <c r="R6" s="81"/>
      <c r="S6" s="82"/>
      <c r="T6" s="83" t="s">
        <v>171</v>
      </c>
      <c r="U6" s="84">
        <v>110</v>
      </c>
      <c r="V6" s="67"/>
      <c r="W6" s="85" t="s">
        <v>172</v>
      </c>
      <c r="X6" s="86">
        <f>COUNTA(S18:S72)</f>
        <v>55</v>
      </c>
      <c r="Y6" s="86"/>
      <c r="Z6" s="87" t="s">
        <v>173</v>
      </c>
      <c r="AA6" s="88">
        <f>W76</f>
        <v>0.044140707777071395</v>
      </c>
      <c r="AB6" s="67"/>
    </row>
    <row r="7" spans="14:28" ht="9.75">
      <c r="N7" s="89" t="s">
        <v>174</v>
      </c>
      <c r="O7" s="90"/>
      <c r="P7" s="91"/>
      <c r="Q7" s="91"/>
      <c r="R7" s="91"/>
      <c r="S7" s="92"/>
      <c r="T7" s="83" t="s">
        <v>175</v>
      </c>
      <c r="U7" s="93" t="s">
        <v>21</v>
      </c>
      <c r="V7" s="67"/>
      <c r="W7" s="85" t="s">
        <v>176</v>
      </c>
      <c r="X7" s="94">
        <f>X6/X5</f>
        <v>1</v>
      </c>
      <c r="Y7" s="94"/>
      <c r="Z7" s="87" t="s">
        <v>177</v>
      </c>
      <c r="AA7" s="95">
        <f>Y79</f>
        <v>0.5477225575051661</v>
      </c>
      <c r="AB7" s="67"/>
    </row>
    <row r="8" spans="14:28" ht="9.75">
      <c r="N8" s="96" t="s">
        <v>178</v>
      </c>
      <c r="O8" s="97"/>
      <c r="P8" s="98"/>
      <c r="Q8" s="98"/>
      <c r="R8" s="98"/>
      <c r="S8" s="99"/>
      <c r="T8" s="100"/>
      <c r="U8" s="101">
        <f>VLOOKUP(U6,'[3]SPECIES_CODES'!A2:B58,2,FALSE)</f>
        <v>0</v>
      </c>
      <c r="V8" s="67"/>
      <c r="W8" s="85" t="s">
        <v>179</v>
      </c>
      <c r="X8" s="102">
        <f>COUNTIF(U18:U72,"0")</f>
        <v>31</v>
      </c>
      <c r="Y8" s="102"/>
      <c r="Z8" s="87" t="s">
        <v>180</v>
      </c>
      <c r="AA8" s="103">
        <f>Z76</f>
        <v>0.06242438759108198</v>
      </c>
      <c r="AB8" s="67"/>
    </row>
    <row r="9" spans="14:28" ht="7.5">
      <c r="N9" s="67"/>
      <c r="O9" s="67"/>
      <c r="P9" s="67"/>
      <c r="Q9" s="67"/>
      <c r="R9" s="67"/>
      <c r="S9" s="67"/>
      <c r="T9" s="67"/>
      <c r="U9" s="67"/>
      <c r="V9" s="67"/>
      <c r="W9" s="104" t="s">
        <v>21</v>
      </c>
      <c r="X9" s="105" t="s">
        <v>21</v>
      </c>
      <c r="Y9" s="105"/>
      <c r="Z9" s="106" t="s">
        <v>181</v>
      </c>
      <c r="AA9" s="107">
        <f>AA76</f>
        <v>0.044140707777071395</v>
      </c>
      <c r="AB9" s="67"/>
    </row>
    <row r="10" spans="14:28" ht="7.5">
      <c r="N10" s="108" t="s">
        <v>182</v>
      </c>
      <c r="O10" s="109" t="s">
        <v>31</v>
      </c>
      <c r="P10" s="110"/>
      <c r="Q10" s="110"/>
      <c r="R10" s="110"/>
      <c r="S10" s="111"/>
      <c r="T10" s="72" t="s">
        <v>183</v>
      </c>
      <c r="U10" s="112" t="s">
        <v>34</v>
      </c>
      <c r="V10" s="67"/>
      <c r="W10" s="67"/>
      <c r="X10" s="67" t="s">
        <v>21</v>
      </c>
      <c r="Y10" s="67"/>
      <c r="Z10" s="67"/>
      <c r="AA10" s="67"/>
      <c r="AB10" s="67"/>
    </row>
    <row r="11" spans="14:28" ht="7.5">
      <c r="N11" s="113" t="s">
        <v>184</v>
      </c>
      <c r="O11" s="114"/>
      <c r="P11" s="115"/>
      <c r="Q11" s="115"/>
      <c r="R11" s="115"/>
      <c r="S11" s="116"/>
      <c r="T11" s="117" t="s">
        <v>185</v>
      </c>
      <c r="U11" s="118"/>
      <c r="V11" s="67"/>
      <c r="W11" s="119"/>
      <c r="X11" s="82"/>
      <c r="Y11" s="82"/>
      <c r="Z11" s="67"/>
      <c r="AA11" s="67"/>
      <c r="AB11" s="67"/>
    </row>
    <row r="12" spans="14:28" ht="7.5">
      <c r="N12" s="67"/>
      <c r="O12" s="67"/>
      <c r="P12" s="67"/>
      <c r="Q12" s="67"/>
      <c r="R12" s="67"/>
      <c r="S12" s="67"/>
      <c r="T12" s="67"/>
      <c r="U12" s="67"/>
      <c r="V12" s="67"/>
      <c r="W12" s="120" t="s">
        <v>186</v>
      </c>
      <c r="X12" s="121" t="s">
        <v>187</v>
      </c>
      <c r="Y12" s="122"/>
      <c r="Z12" s="123" t="s">
        <v>188</v>
      </c>
      <c r="AA12" s="67"/>
      <c r="AB12" s="67"/>
    </row>
    <row r="13" spans="14:28" ht="7.5">
      <c r="N13" s="67"/>
      <c r="O13" s="67"/>
      <c r="P13" s="67"/>
      <c r="Q13" s="67"/>
      <c r="R13" s="67"/>
      <c r="S13" s="67"/>
      <c r="T13" s="67"/>
      <c r="U13" s="67"/>
      <c r="V13" s="67"/>
      <c r="W13" s="124" t="s">
        <v>189</v>
      </c>
      <c r="X13" s="121" t="s">
        <v>190</v>
      </c>
      <c r="Y13" s="122"/>
      <c r="Z13" s="123" t="s">
        <v>191</v>
      </c>
      <c r="AA13" s="67"/>
      <c r="AB13" s="67"/>
    </row>
    <row r="14" spans="1:32" s="128" customFormat="1" ht="27" customHeight="1">
      <c r="A14" s="125" t="s">
        <v>192</v>
      </c>
      <c r="B14" s="125" t="s">
        <v>193</v>
      </c>
      <c r="C14" s="125" t="s">
        <v>194</v>
      </c>
      <c r="D14" s="125" t="s">
        <v>195</v>
      </c>
      <c r="E14" s="125" t="s">
        <v>196</v>
      </c>
      <c r="F14" s="125" t="s">
        <v>197</v>
      </c>
      <c r="G14" s="125" t="s">
        <v>198</v>
      </c>
      <c r="H14" s="125" t="s">
        <v>199</v>
      </c>
      <c r="I14" s="125" t="s">
        <v>200</v>
      </c>
      <c r="J14" s="125" t="s">
        <v>35</v>
      </c>
      <c r="K14" s="125" t="s">
        <v>201</v>
      </c>
      <c r="L14" s="125" t="s">
        <v>168</v>
      </c>
      <c r="M14" s="125" t="s">
        <v>172</v>
      </c>
      <c r="N14" s="126" t="s">
        <v>202</v>
      </c>
      <c r="O14" s="126" t="s">
        <v>203</v>
      </c>
      <c r="P14" s="126" t="s">
        <v>204</v>
      </c>
      <c r="Q14" s="126" t="s">
        <v>205</v>
      </c>
      <c r="R14" s="126"/>
      <c r="S14" s="126" t="s">
        <v>206</v>
      </c>
      <c r="T14" s="126"/>
      <c r="U14" s="126" t="s">
        <v>207</v>
      </c>
      <c r="V14" s="126" t="s">
        <v>208</v>
      </c>
      <c r="W14" s="126" t="s">
        <v>209</v>
      </c>
      <c r="X14" s="127" t="s">
        <v>210</v>
      </c>
      <c r="Y14" s="127" t="s">
        <v>211</v>
      </c>
      <c r="Z14" s="126" t="s">
        <v>212</v>
      </c>
      <c r="AA14" s="126" t="s">
        <v>213</v>
      </c>
      <c r="AB14" s="126" t="s">
        <v>214</v>
      </c>
      <c r="AC14" s="125" t="s">
        <v>215</v>
      </c>
      <c r="AD14" s="125" t="s">
        <v>216</v>
      </c>
      <c r="AE14" s="125" t="s">
        <v>217</v>
      </c>
      <c r="AF14" s="125" t="s">
        <v>218</v>
      </c>
    </row>
    <row r="15" spans="1:32" ht="7.5">
      <c r="A15" s="129">
        <f>X13</f>
        <v>0</v>
      </c>
      <c r="B15" s="129">
        <f>X12</f>
        <v>0</v>
      </c>
      <c r="C15" s="129">
        <f>IF(O10=U10,"WITHIN","BETWEEN")</f>
        <v>0</v>
      </c>
      <c r="D15" s="129">
        <f>O10</f>
        <v>0</v>
      </c>
      <c r="E15" s="129">
        <f>U10</f>
        <v>0</v>
      </c>
      <c r="F15" s="130">
        <f>O11</f>
        <v>0</v>
      </c>
      <c r="G15" s="130">
        <f>U11</f>
        <v>0</v>
      </c>
      <c r="H15" s="129">
        <f>O7</f>
        <v>0</v>
      </c>
      <c r="I15" s="131">
        <f>U6</f>
        <v>110</v>
      </c>
      <c r="J15" s="129">
        <f>U5</f>
        <v>0</v>
      </c>
      <c r="K15" s="130">
        <f>O5</f>
        <v>2018</v>
      </c>
      <c r="L15" s="129">
        <f>X5</f>
        <v>55</v>
      </c>
      <c r="M15" s="129">
        <f>X6</f>
        <v>55</v>
      </c>
      <c r="N15" s="132">
        <f>X7</f>
        <v>1</v>
      </c>
      <c r="O15" s="133">
        <f>X8</f>
        <v>31</v>
      </c>
      <c r="P15" s="134">
        <f>AA5</f>
        <v>0.5636363636363636</v>
      </c>
      <c r="Q15" s="135">
        <f>MIN(S18:S37)</f>
        <v>5</v>
      </c>
      <c r="R15" s="136">
        <f>MAX(S18:S37)</f>
        <v>7</v>
      </c>
      <c r="S15" s="135">
        <f>MIN(T18:T37)</f>
        <v>4</v>
      </c>
      <c r="T15" s="136">
        <f>MAX(T18:T37)</f>
        <v>7</v>
      </c>
      <c r="U15" s="133">
        <f>S76</f>
        <v>5.55</v>
      </c>
      <c r="V15" s="133">
        <f>T76</f>
        <v>5.42</v>
      </c>
      <c r="W15" s="133">
        <f>U76</f>
        <v>0.49</v>
      </c>
      <c r="X15" s="133">
        <f>V76</f>
        <v>5.4818181818181815</v>
      </c>
      <c r="Y15" s="132">
        <f>AA6</f>
        <v>0.044140707777071395</v>
      </c>
      <c r="Z15" s="133">
        <f>X78</f>
        <v>0.3</v>
      </c>
      <c r="AA15" s="133">
        <f>Y79</f>
        <v>0.5477225575051661</v>
      </c>
      <c r="AB15" s="133">
        <f>Y76</f>
        <v>0.3471251471279415</v>
      </c>
      <c r="AC15" s="137">
        <f>Z80</f>
        <v>0.09991622110376165</v>
      </c>
      <c r="AD15" s="137">
        <f>Z76</f>
        <v>0.06242438759108198</v>
      </c>
      <c r="AE15" s="137">
        <f>AA81</f>
        <v>0.07065143749300429</v>
      </c>
      <c r="AF15" s="129">
        <f>AA76</f>
        <v>0.044140707777071395</v>
      </c>
    </row>
    <row r="16" spans="14:28" ht="7.5">
      <c r="N16" s="67"/>
      <c r="O16" s="67"/>
      <c r="P16" s="67"/>
      <c r="Q16" s="67"/>
      <c r="R16" s="67"/>
      <c r="S16" s="67"/>
      <c r="T16" s="67"/>
      <c r="U16" s="67"/>
      <c r="V16" s="67"/>
      <c r="W16" s="67"/>
      <c r="X16" s="92" t="s">
        <v>21</v>
      </c>
      <c r="Y16" s="92" t="s">
        <v>21</v>
      </c>
      <c r="Z16" s="67" t="s">
        <v>21</v>
      </c>
      <c r="AA16" s="67" t="s">
        <v>21</v>
      </c>
      <c r="AB16" s="67"/>
    </row>
    <row r="17" spans="14:28" s="138" customFormat="1" ht="15.75">
      <c r="N17" s="139" t="s">
        <v>200</v>
      </c>
      <c r="O17" s="140" t="s">
        <v>219</v>
      </c>
      <c r="P17" s="140"/>
      <c r="Q17" s="140"/>
      <c r="R17" s="140"/>
      <c r="S17" s="140" t="s">
        <v>220</v>
      </c>
      <c r="T17" s="140" t="s">
        <v>221</v>
      </c>
      <c r="U17" s="140" t="s">
        <v>222</v>
      </c>
      <c r="V17" s="140" t="s">
        <v>223</v>
      </c>
      <c r="W17" s="140" t="s">
        <v>224</v>
      </c>
      <c r="X17" s="140" t="s">
        <v>225</v>
      </c>
      <c r="Y17" s="140" t="s">
        <v>226</v>
      </c>
      <c r="Z17" s="140" t="s">
        <v>227</v>
      </c>
      <c r="AA17" s="140" t="s">
        <v>228</v>
      </c>
      <c r="AB17" s="82"/>
    </row>
    <row r="18" spans="1:28" ht="15">
      <c r="A18" s="66">
        <f>A15</f>
        <v>0</v>
      </c>
      <c r="B18" s="66">
        <f>B15</f>
        <v>0</v>
      </c>
      <c r="C18" s="66">
        <f>C15</f>
        <v>0</v>
      </c>
      <c r="D18" s="66">
        <f>D15</f>
        <v>0</v>
      </c>
      <c r="E18" s="66">
        <f>E15</f>
        <v>0</v>
      </c>
      <c r="F18" s="141">
        <f>F15</f>
        <v>0</v>
      </c>
      <c r="G18" s="141">
        <f>G15</f>
        <v>0</v>
      </c>
      <c r="H18" s="66">
        <f>H15</f>
        <v>0</v>
      </c>
      <c r="I18" s="66">
        <f>I15</f>
        <v>110</v>
      </c>
      <c r="J18" s="66">
        <f>J15</f>
        <v>0</v>
      </c>
      <c r="K18" s="141">
        <f>K15</f>
        <v>2018</v>
      </c>
      <c r="L18" s="66">
        <f>L15</f>
        <v>55</v>
      </c>
      <c r="M18" s="66">
        <f>M15</f>
        <v>55</v>
      </c>
      <c r="N18" s="142">
        <f>U6</f>
        <v>110</v>
      </c>
      <c r="O18" s="143">
        <f>U5</f>
        <v>0</v>
      </c>
      <c r="P18" s="144" t="s">
        <v>229</v>
      </c>
      <c r="Q18" s="32">
        <v>7</v>
      </c>
      <c r="R18" s="145"/>
      <c r="S18" s="34">
        <v>5</v>
      </c>
      <c r="T18" s="34">
        <v>7</v>
      </c>
      <c r="U18" s="146">
        <f aca="true" t="shared" si="0" ref="U18:U72">ABS(S18-T18)</f>
        <v>2</v>
      </c>
      <c r="V18" s="146">
        <f aca="true" t="shared" si="1" ref="V18:V72">AVERAGE(S18:T18)</f>
        <v>6</v>
      </c>
      <c r="W18" s="146">
        <f aca="true" t="shared" si="2" ref="W18:W72">(((ABS(S18-V18))/V18)+((ABS(T18-V18))/V18))/2</f>
        <v>0.16666666666666666</v>
      </c>
      <c r="X18" s="146">
        <f aca="true" t="shared" si="3" ref="X18:X72">VAR(S18:T18)</f>
        <v>2</v>
      </c>
      <c r="Y18" s="129">
        <f aca="true" t="shared" si="4" ref="Y18:Y72">STDEV(S18:T18)</f>
        <v>1.4142135623730951</v>
      </c>
      <c r="Z18" s="129">
        <f aca="true" t="shared" si="5" ref="Z18:Z72">Y18/V18</f>
        <v>0.23570226039551587</v>
      </c>
      <c r="AA18" s="129">
        <f aca="true" t="shared" si="6" ref="AA18:AA72">Z18/SQRT(2)</f>
        <v>0.16666666666666669</v>
      </c>
      <c r="AB18" s="67"/>
    </row>
    <row r="19" spans="1:28" ht="15">
      <c r="A19" s="66">
        <f aca="true" t="shared" si="7" ref="A19:A72">A18</f>
        <v>0</v>
      </c>
      <c r="B19" s="66">
        <f aca="true" t="shared" si="8" ref="B19:B72">B18</f>
        <v>0</v>
      </c>
      <c r="C19" s="66">
        <f aca="true" t="shared" si="9" ref="C19:C72">C18</f>
        <v>0</v>
      </c>
      <c r="D19" s="66">
        <f aca="true" t="shared" si="10" ref="D19:D72">D18</f>
        <v>0</v>
      </c>
      <c r="E19" s="66">
        <f aca="true" t="shared" si="11" ref="E19:E72">E18</f>
        <v>0</v>
      </c>
      <c r="F19" s="141">
        <f aca="true" t="shared" si="12" ref="F19:F72">F18</f>
        <v>0</v>
      </c>
      <c r="G19" s="141">
        <f aca="true" t="shared" si="13" ref="G19:G72">G18</f>
        <v>0</v>
      </c>
      <c r="H19" s="66">
        <f aca="true" t="shared" si="14" ref="H19:H72">H18</f>
        <v>0</v>
      </c>
      <c r="I19" s="66">
        <f aca="true" t="shared" si="15" ref="I19:I72">I18</f>
        <v>110</v>
      </c>
      <c r="J19" s="66">
        <f aca="true" t="shared" si="16" ref="J19:J72">J18</f>
        <v>0</v>
      </c>
      <c r="K19" s="141">
        <f aca="true" t="shared" si="17" ref="K19:K72">K18</f>
        <v>2018</v>
      </c>
      <c r="L19" s="66">
        <f aca="true" t="shared" si="18" ref="L19:L72">L18</f>
        <v>55</v>
      </c>
      <c r="M19" s="66">
        <f aca="true" t="shared" si="19" ref="M19:M72">M18</f>
        <v>55</v>
      </c>
      <c r="N19" s="147">
        <f aca="true" t="shared" si="20" ref="N19:N72">N18</f>
        <v>110</v>
      </c>
      <c r="O19" s="143">
        <f aca="true" t="shared" si="21" ref="O19:O72">O18</f>
        <v>0</v>
      </c>
      <c r="P19" s="144" t="s">
        <v>229</v>
      </c>
      <c r="Q19" s="37">
        <v>11</v>
      </c>
      <c r="R19" s="145"/>
      <c r="S19" s="39">
        <v>7</v>
      </c>
      <c r="T19" s="39">
        <v>5</v>
      </c>
      <c r="U19" s="146">
        <f t="shared" si="0"/>
        <v>2</v>
      </c>
      <c r="V19" s="146">
        <f t="shared" si="1"/>
        <v>6</v>
      </c>
      <c r="W19" s="146">
        <f t="shared" si="2"/>
        <v>0.16666666666666666</v>
      </c>
      <c r="X19" s="146">
        <f t="shared" si="3"/>
        <v>2</v>
      </c>
      <c r="Y19" s="129">
        <f t="shared" si="4"/>
        <v>1.4142135623730951</v>
      </c>
      <c r="Z19" s="129">
        <f t="shared" si="5"/>
        <v>0.23570226039551587</v>
      </c>
      <c r="AA19" s="129">
        <f t="shared" si="6"/>
        <v>0.16666666666666669</v>
      </c>
      <c r="AB19" s="67"/>
    </row>
    <row r="20" spans="1:28" ht="15">
      <c r="A20" s="66">
        <f t="shared" si="7"/>
        <v>0</v>
      </c>
      <c r="B20" s="66">
        <f t="shared" si="8"/>
        <v>0</v>
      </c>
      <c r="C20" s="66">
        <f t="shared" si="9"/>
        <v>0</v>
      </c>
      <c r="D20" s="66">
        <f t="shared" si="10"/>
        <v>0</v>
      </c>
      <c r="E20" s="66">
        <f t="shared" si="11"/>
        <v>0</v>
      </c>
      <c r="F20" s="141">
        <f t="shared" si="12"/>
        <v>0</v>
      </c>
      <c r="G20" s="141">
        <f t="shared" si="13"/>
        <v>0</v>
      </c>
      <c r="H20" s="66">
        <f t="shared" si="14"/>
        <v>0</v>
      </c>
      <c r="I20" s="66">
        <f t="shared" si="15"/>
        <v>110</v>
      </c>
      <c r="J20" s="66">
        <f t="shared" si="16"/>
        <v>0</v>
      </c>
      <c r="K20" s="141">
        <f t="shared" si="17"/>
        <v>2018</v>
      </c>
      <c r="L20" s="66">
        <f t="shared" si="18"/>
        <v>55</v>
      </c>
      <c r="M20" s="66">
        <f t="shared" si="19"/>
        <v>55</v>
      </c>
      <c r="N20" s="147">
        <f t="shared" si="20"/>
        <v>110</v>
      </c>
      <c r="O20" s="143">
        <f t="shared" si="21"/>
        <v>0</v>
      </c>
      <c r="P20" s="144" t="s">
        <v>229</v>
      </c>
      <c r="Q20" s="37">
        <v>13</v>
      </c>
      <c r="R20" s="145"/>
      <c r="S20" s="39">
        <v>5</v>
      </c>
      <c r="T20" s="39">
        <v>5</v>
      </c>
      <c r="U20" s="146">
        <f t="shared" si="0"/>
        <v>0</v>
      </c>
      <c r="V20" s="146">
        <f t="shared" si="1"/>
        <v>5</v>
      </c>
      <c r="W20" s="146">
        <f t="shared" si="2"/>
        <v>0</v>
      </c>
      <c r="X20" s="146">
        <f t="shared" si="3"/>
        <v>0</v>
      </c>
      <c r="Y20" s="129">
        <f t="shared" si="4"/>
        <v>0</v>
      </c>
      <c r="Z20" s="129">
        <f t="shared" si="5"/>
        <v>0</v>
      </c>
      <c r="AA20" s="129">
        <f t="shared" si="6"/>
        <v>0</v>
      </c>
      <c r="AB20" s="67"/>
    </row>
    <row r="21" spans="1:28" ht="15">
      <c r="A21" s="66">
        <f t="shared" si="7"/>
        <v>0</v>
      </c>
      <c r="B21" s="66">
        <f t="shared" si="8"/>
        <v>0</v>
      </c>
      <c r="C21" s="66">
        <f t="shared" si="9"/>
        <v>0</v>
      </c>
      <c r="D21" s="66">
        <f t="shared" si="10"/>
        <v>0</v>
      </c>
      <c r="E21" s="66">
        <f t="shared" si="11"/>
        <v>0</v>
      </c>
      <c r="F21" s="141">
        <f t="shared" si="12"/>
        <v>0</v>
      </c>
      <c r="G21" s="141">
        <f t="shared" si="13"/>
        <v>0</v>
      </c>
      <c r="H21" s="66">
        <f t="shared" si="14"/>
        <v>0</v>
      </c>
      <c r="I21" s="66">
        <f t="shared" si="15"/>
        <v>110</v>
      </c>
      <c r="J21" s="66">
        <f t="shared" si="16"/>
        <v>0</v>
      </c>
      <c r="K21" s="141">
        <f t="shared" si="17"/>
        <v>2018</v>
      </c>
      <c r="L21" s="66">
        <f t="shared" si="18"/>
        <v>55</v>
      </c>
      <c r="M21" s="66">
        <f t="shared" si="19"/>
        <v>55</v>
      </c>
      <c r="N21" s="147">
        <f t="shared" si="20"/>
        <v>110</v>
      </c>
      <c r="O21" s="143">
        <f t="shared" si="21"/>
        <v>0</v>
      </c>
      <c r="P21" s="144" t="s">
        <v>229</v>
      </c>
      <c r="Q21" s="37">
        <v>15</v>
      </c>
      <c r="R21" s="145"/>
      <c r="S21" s="39">
        <v>5</v>
      </c>
      <c r="T21" s="39">
        <v>5</v>
      </c>
      <c r="U21" s="146">
        <f t="shared" si="0"/>
        <v>0</v>
      </c>
      <c r="V21" s="146">
        <f t="shared" si="1"/>
        <v>5</v>
      </c>
      <c r="W21" s="146">
        <f t="shared" si="2"/>
        <v>0</v>
      </c>
      <c r="X21" s="146">
        <f t="shared" si="3"/>
        <v>0</v>
      </c>
      <c r="Y21" s="129">
        <f t="shared" si="4"/>
        <v>0</v>
      </c>
      <c r="Z21" s="129">
        <f t="shared" si="5"/>
        <v>0</v>
      </c>
      <c r="AA21" s="129">
        <f t="shared" si="6"/>
        <v>0</v>
      </c>
      <c r="AB21" s="67"/>
    </row>
    <row r="22" spans="1:28" ht="15">
      <c r="A22" s="66">
        <f t="shared" si="7"/>
        <v>0</v>
      </c>
      <c r="B22" s="66">
        <f t="shared" si="8"/>
        <v>0</v>
      </c>
      <c r="C22" s="66">
        <f t="shared" si="9"/>
        <v>0</v>
      </c>
      <c r="D22" s="66">
        <f t="shared" si="10"/>
        <v>0</v>
      </c>
      <c r="E22" s="66">
        <f t="shared" si="11"/>
        <v>0</v>
      </c>
      <c r="F22" s="141">
        <f t="shared" si="12"/>
        <v>0</v>
      </c>
      <c r="G22" s="141">
        <f t="shared" si="13"/>
        <v>0</v>
      </c>
      <c r="H22" s="66">
        <f t="shared" si="14"/>
        <v>0</v>
      </c>
      <c r="I22" s="66">
        <f t="shared" si="15"/>
        <v>110</v>
      </c>
      <c r="J22" s="66">
        <f t="shared" si="16"/>
        <v>0</v>
      </c>
      <c r="K22" s="141">
        <f t="shared" si="17"/>
        <v>2018</v>
      </c>
      <c r="L22" s="66">
        <f t="shared" si="18"/>
        <v>55</v>
      </c>
      <c r="M22" s="66">
        <f t="shared" si="19"/>
        <v>55</v>
      </c>
      <c r="N22" s="147">
        <f t="shared" si="20"/>
        <v>110</v>
      </c>
      <c r="O22" s="143">
        <f t="shared" si="21"/>
        <v>0</v>
      </c>
      <c r="P22" s="144" t="s">
        <v>229</v>
      </c>
      <c r="Q22" s="37">
        <v>21</v>
      </c>
      <c r="R22" s="145"/>
      <c r="S22" s="39">
        <v>5</v>
      </c>
      <c r="T22" s="39">
        <v>5</v>
      </c>
      <c r="U22" s="146">
        <f t="shared" si="0"/>
        <v>0</v>
      </c>
      <c r="V22" s="146">
        <f t="shared" si="1"/>
        <v>5</v>
      </c>
      <c r="W22" s="146">
        <f t="shared" si="2"/>
        <v>0</v>
      </c>
      <c r="X22" s="146">
        <f t="shared" si="3"/>
        <v>0</v>
      </c>
      <c r="Y22" s="129">
        <f t="shared" si="4"/>
        <v>0</v>
      </c>
      <c r="Z22" s="129">
        <f t="shared" si="5"/>
        <v>0</v>
      </c>
      <c r="AA22" s="129">
        <f t="shared" si="6"/>
        <v>0</v>
      </c>
      <c r="AB22" s="67"/>
    </row>
    <row r="23" spans="1:28" ht="15">
      <c r="A23" s="66">
        <f t="shared" si="7"/>
        <v>0</v>
      </c>
      <c r="B23" s="66">
        <f t="shared" si="8"/>
        <v>0</v>
      </c>
      <c r="C23" s="66">
        <f t="shared" si="9"/>
        <v>0</v>
      </c>
      <c r="D23" s="66">
        <f t="shared" si="10"/>
        <v>0</v>
      </c>
      <c r="E23" s="66">
        <f t="shared" si="11"/>
        <v>0</v>
      </c>
      <c r="F23" s="141">
        <f t="shared" si="12"/>
        <v>0</v>
      </c>
      <c r="G23" s="141">
        <f t="shared" si="13"/>
        <v>0</v>
      </c>
      <c r="H23" s="66">
        <f t="shared" si="14"/>
        <v>0</v>
      </c>
      <c r="I23" s="66">
        <f t="shared" si="15"/>
        <v>110</v>
      </c>
      <c r="J23" s="66">
        <f t="shared" si="16"/>
        <v>0</v>
      </c>
      <c r="K23" s="141">
        <f t="shared" si="17"/>
        <v>2018</v>
      </c>
      <c r="L23" s="66">
        <f t="shared" si="18"/>
        <v>55</v>
      </c>
      <c r="M23" s="66">
        <f t="shared" si="19"/>
        <v>55</v>
      </c>
      <c r="N23" s="147">
        <f t="shared" si="20"/>
        <v>110</v>
      </c>
      <c r="O23" s="143">
        <f t="shared" si="21"/>
        <v>0</v>
      </c>
      <c r="P23" s="144" t="s">
        <v>229</v>
      </c>
      <c r="Q23" s="37">
        <v>22</v>
      </c>
      <c r="R23" s="145"/>
      <c r="S23" s="39">
        <v>5</v>
      </c>
      <c r="T23" s="39">
        <v>4</v>
      </c>
      <c r="U23" s="146">
        <f t="shared" si="0"/>
        <v>1</v>
      </c>
      <c r="V23" s="146">
        <f t="shared" si="1"/>
        <v>4.5</v>
      </c>
      <c r="W23" s="146">
        <f t="shared" si="2"/>
        <v>0.1111111111111111</v>
      </c>
      <c r="X23" s="146">
        <f t="shared" si="3"/>
        <v>0.5</v>
      </c>
      <c r="Y23" s="129">
        <f t="shared" si="4"/>
        <v>0.7071067811865476</v>
      </c>
      <c r="Z23" s="129">
        <f t="shared" si="5"/>
        <v>0.15713484026367724</v>
      </c>
      <c r="AA23" s="129">
        <f t="shared" si="6"/>
        <v>0.11111111111111112</v>
      </c>
      <c r="AB23" s="67"/>
    </row>
    <row r="24" spans="1:28" ht="15">
      <c r="A24" s="66">
        <f t="shared" si="7"/>
        <v>0</v>
      </c>
      <c r="B24" s="66">
        <f t="shared" si="8"/>
        <v>0</v>
      </c>
      <c r="C24" s="66">
        <f t="shared" si="9"/>
        <v>0</v>
      </c>
      <c r="D24" s="66">
        <f t="shared" si="10"/>
        <v>0</v>
      </c>
      <c r="E24" s="66">
        <f t="shared" si="11"/>
        <v>0</v>
      </c>
      <c r="F24" s="141">
        <f t="shared" si="12"/>
        <v>0</v>
      </c>
      <c r="G24" s="141">
        <f t="shared" si="13"/>
        <v>0</v>
      </c>
      <c r="H24" s="66">
        <f t="shared" si="14"/>
        <v>0</v>
      </c>
      <c r="I24" s="66">
        <f t="shared" si="15"/>
        <v>110</v>
      </c>
      <c r="J24" s="66">
        <f t="shared" si="16"/>
        <v>0</v>
      </c>
      <c r="K24" s="141">
        <f t="shared" si="17"/>
        <v>2018</v>
      </c>
      <c r="L24" s="66">
        <f t="shared" si="18"/>
        <v>55</v>
      </c>
      <c r="M24" s="66">
        <f t="shared" si="19"/>
        <v>55</v>
      </c>
      <c r="N24" s="147">
        <f t="shared" si="20"/>
        <v>110</v>
      </c>
      <c r="O24" s="143">
        <f t="shared" si="21"/>
        <v>0</v>
      </c>
      <c r="P24" s="144" t="s">
        <v>229</v>
      </c>
      <c r="Q24" s="37">
        <v>26</v>
      </c>
      <c r="R24" s="145"/>
      <c r="S24" s="39">
        <v>5</v>
      </c>
      <c r="T24" s="39">
        <v>5</v>
      </c>
      <c r="U24" s="146">
        <f t="shared" si="0"/>
        <v>0</v>
      </c>
      <c r="V24" s="146">
        <f t="shared" si="1"/>
        <v>5</v>
      </c>
      <c r="W24" s="146">
        <f t="shared" si="2"/>
        <v>0</v>
      </c>
      <c r="X24" s="146">
        <f t="shared" si="3"/>
        <v>0</v>
      </c>
      <c r="Y24" s="129">
        <f t="shared" si="4"/>
        <v>0</v>
      </c>
      <c r="Z24" s="129">
        <f t="shared" si="5"/>
        <v>0</v>
      </c>
      <c r="AA24" s="129">
        <f t="shared" si="6"/>
        <v>0</v>
      </c>
      <c r="AB24" s="67"/>
    </row>
    <row r="25" spans="1:28" ht="15">
      <c r="A25" s="66">
        <f t="shared" si="7"/>
        <v>0</v>
      </c>
      <c r="B25" s="66">
        <f t="shared" si="8"/>
        <v>0</v>
      </c>
      <c r="C25" s="66">
        <f t="shared" si="9"/>
        <v>0</v>
      </c>
      <c r="D25" s="66">
        <f t="shared" si="10"/>
        <v>0</v>
      </c>
      <c r="E25" s="66">
        <f t="shared" si="11"/>
        <v>0</v>
      </c>
      <c r="F25" s="141">
        <f t="shared" si="12"/>
        <v>0</v>
      </c>
      <c r="G25" s="141">
        <f t="shared" si="13"/>
        <v>0</v>
      </c>
      <c r="H25" s="66">
        <f t="shared" si="14"/>
        <v>0</v>
      </c>
      <c r="I25" s="66">
        <f t="shared" si="15"/>
        <v>110</v>
      </c>
      <c r="J25" s="66">
        <f t="shared" si="16"/>
        <v>0</v>
      </c>
      <c r="K25" s="141">
        <f t="shared" si="17"/>
        <v>2018</v>
      </c>
      <c r="L25" s="66">
        <f t="shared" si="18"/>
        <v>55</v>
      </c>
      <c r="M25" s="66">
        <f t="shared" si="19"/>
        <v>55</v>
      </c>
      <c r="N25" s="147">
        <f t="shared" si="20"/>
        <v>110</v>
      </c>
      <c r="O25" s="143">
        <f t="shared" si="21"/>
        <v>0</v>
      </c>
      <c r="P25" s="144" t="s">
        <v>229</v>
      </c>
      <c r="Q25" s="37">
        <v>27</v>
      </c>
      <c r="R25" s="145"/>
      <c r="S25" s="39">
        <v>5</v>
      </c>
      <c r="T25" s="39">
        <v>5</v>
      </c>
      <c r="U25" s="146">
        <f t="shared" si="0"/>
        <v>0</v>
      </c>
      <c r="V25" s="146">
        <f t="shared" si="1"/>
        <v>5</v>
      </c>
      <c r="W25" s="146">
        <f t="shared" si="2"/>
        <v>0</v>
      </c>
      <c r="X25" s="146">
        <f t="shared" si="3"/>
        <v>0</v>
      </c>
      <c r="Y25" s="129">
        <f t="shared" si="4"/>
        <v>0</v>
      </c>
      <c r="Z25" s="129">
        <f t="shared" si="5"/>
        <v>0</v>
      </c>
      <c r="AA25" s="129">
        <f t="shared" si="6"/>
        <v>0</v>
      </c>
      <c r="AB25" s="67"/>
    </row>
    <row r="26" spans="1:28" ht="15">
      <c r="A26" s="66">
        <f t="shared" si="7"/>
        <v>0</v>
      </c>
      <c r="B26" s="66">
        <f t="shared" si="8"/>
        <v>0</v>
      </c>
      <c r="C26" s="66">
        <f t="shared" si="9"/>
        <v>0</v>
      </c>
      <c r="D26" s="66">
        <f t="shared" si="10"/>
        <v>0</v>
      </c>
      <c r="E26" s="66">
        <f t="shared" si="11"/>
        <v>0</v>
      </c>
      <c r="F26" s="141">
        <f t="shared" si="12"/>
        <v>0</v>
      </c>
      <c r="G26" s="141">
        <f t="shared" si="13"/>
        <v>0</v>
      </c>
      <c r="H26" s="66">
        <f t="shared" si="14"/>
        <v>0</v>
      </c>
      <c r="I26" s="66">
        <f t="shared" si="15"/>
        <v>110</v>
      </c>
      <c r="J26" s="66">
        <f t="shared" si="16"/>
        <v>0</v>
      </c>
      <c r="K26" s="141">
        <f t="shared" si="17"/>
        <v>2018</v>
      </c>
      <c r="L26" s="66">
        <f t="shared" si="18"/>
        <v>55</v>
      </c>
      <c r="M26" s="66">
        <f t="shared" si="19"/>
        <v>55</v>
      </c>
      <c r="N26" s="147">
        <f t="shared" si="20"/>
        <v>110</v>
      </c>
      <c r="O26" s="143">
        <f t="shared" si="21"/>
        <v>0</v>
      </c>
      <c r="P26" s="144" t="s">
        <v>229</v>
      </c>
      <c r="Q26" s="37">
        <v>77</v>
      </c>
      <c r="R26" s="145"/>
      <c r="S26" s="39">
        <v>5</v>
      </c>
      <c r="T26" s="42">
        <v>6</v>
      </c>
      <c r="U26" s="146">
        <f t="shared" si="0"/>
        <v>1</v>
      </c>
      <c r="V26" s="146">
        <f t="shared" si="1"/>
        <v>5.5</v>
      </c>
      <c r="W26" s="146">
        <f t="shared" si="2"/>
        <v>0.09090909090909091</v>
      </c>
      <c r="X26" s="146">
        <f t="shared" si="3"/>
        <v>0.5</v>
      </c>
      <c r="Y26" s="129">
        <f t="shared" si="4"/>
        <v>0.7071067811865476</v>
      </c>
      <c r="Z26" s="129">
        <f t="shared" si="5"/>
        <v>0.128564869306645</v>
      </c>
      <c r="AA26" s="129">
        <f t="shared" si="6"/>
        <v>0.09090909090909091</v>
      </c>
      <c r="AB26" s="67"/>
    </row>
    <row r="27" spans="1:28" ht="15">
      <c r="A27" s="66">
        <f t="shared" si="7"/>
        <v>0</v>
      </c>
      <c r="B27" s="66">
        <f t="shared" si="8"/>
        <v>0</v>
      </c>
      <c r="C27" s="66">
        <f t="shared" si="9"/>
        <v>0</v>
      </c>
      <c r="D27" s="66">
        <f t="shared" si="10"/>
        <v>0</v>
      </c>
      <c r="E27" s="66">
        <f t="shared" si="11"/>
        <v>0</v>
      </c>
      <c r="F27" s="141">
        <f t="shared" si="12"/>
        <v>0</v>
      </c>
      <c r="G27" s="141">
        <f t="shared" si="13"/>
        <v>0</v>
      </c>
      <c r="H27" s="66">
        <f t="shared" si="14"/>
        <v>0</v>
      </c>
      <c r="I27" s="66">
        <f t="shared" si="15"/>
        <v>110</v>
      </c>
      <c r="J27" s="66">
        <f t="shared" si="16"/>
        <v>0</v>
      </c>
      <c r="K27" s="141">
        <f t="shared" si="17"/>
        <v>2018</v>
      </c>
      <c r="L27" s="66">
        <f t="shared" si="18"/>
        <v>55</v>
      </c>
      <c r="M27" s="66">
        <f t="shared" si="19"/>
        <v>55</v>
      </c>
      <c r="N27" s="147">
        <f t="shared" si="20"/>
        <v>110</v>
      </c>
      <c r="O27" s="143">
        <f t="shared" si="21"/>
        <v>0</v>
      </c>
      <c r="P27" s="144" t="s">
        <v>229</v>
      </c>
      <c r="Q27" s="37">
        <v>78</v>
      </c>
      <c r="R27" s="145"/>
      <c r="S27" s="39">
        <v>5</v>
      </c>
      <c r="T27" s="42">
        <v>5</v>
      </c>
      <c r="U27" s="146">
        <f t="shared" si="0"/>
        <v>0</v>
      </c>
      <c r="V27" s="146">
        <f t="shared" si="1"/>
        <v>5</v>
      </c>
      <c r="W27" s="146">
        <f t="shared" si="2"/>
        <v>0</v>
      </c>
      <c r="X27" s="146">
        <f t="shared" si="3"/>
        <v>0</v>
      </c>
      <c r="Y27" s="129">
        <f t="shared" si="4"/>
        <v>0</v>
      </c>
      <c r="Z27" s="129">
        <f t="shared" si="5"/>
        <v>0</v>
      </c>
      <c r="AA27" s="129">
        <f t="shared" si="6"/>
        <v>0</v>
      </c>
      <c r="AB27" s="67"/>
    </row>
    <row r="28" spans="1:28" ht="15">
      <c r="A28" s="66">
        <f t="shared" si="7"/>
        <v>0</v>
      </c>
      <c r="B28" s="66">
        <f t="shared" si="8"/>
        <v>0</v>
      </c>
      <c r="C28" s="66">
        <f t="shared" si="9"/>
        <v>0</v>
      </c>
      <c r="D28" s="66">
        <f t="shared" si="10"/>
        <v>0</v>
      </c>
      <c r="E28" s="66">
        <f t="shared" si="11"/>
        <v>0</v>
      </c>
      <c r="F28" s="141">
        <f t="shared" si="12"/>
        <v>0</v>
      </c>
      <c r="G28" s="141">
        <f t="shared" si="13"/>
        <v>0</v>
      </c>
      <c r="H28" s="66">
        <f t="shared" si="14"/>
        <v>0</v>
      </c>
      <c r="I28" s="66">
        <f t="shared" si="15"/>
        <v>110</v>
      </c>
      <c r="J28" s="66">
        <f t="shared" si="16"/>
        <v>0</v>
      </c>
      <c r="K28" s="141">
        <f t="shared" si="17"/>
        <v>2018</v>
      </c>
      <c r="L28" s="66">
        <f t="shared" si="18"/>
        <v>55</v>
      </c>
      <c r="M28" s="66">
        <f t="shared" si="19"/>
        <v>55</v>
      </c>
      <c r="N28" s="147">
        <f t="shared" si="20"/>
        <v>110</v>
      </c>
      <c r="O28" s="143">
        <f t="shared" si="21"/>
        <v>0</v>
      </c>
      <c r="P28" s="144" t="s">
        <v>229</v>
      </c>
      <c r="Q28" s="37">
        <v>79</v>
      </c>
      <c r="R28" s="145"/>
      <c r="S28" s="39">
        <v>5</v>
      </c>
      <c r="T28" s="42">
        <v>5</v>
      </c>
      <c r="U28" s="146">
        <f t="shared" si="0"/>
        <v>0</v>
      </c>
      <c r="V28" s="146">
        <f t="shared" si="1"/>
        <v>5</v>
      </c>
      <c r="W28" s="146">
        <f t="shared" si="2"/>
        <v>0</v>
      </c>
      <c r="X28" s="146">
        <f t="shared" si="3"/>
        <v>0</v>
      </c>
      <c r="Y28" s="129">
        <f t="shared" si="4"/>
        <v>0</v>
      </c>
      <c r="Z28" s="129">
        <f t="shared" si="5"/>
        <v>0</v>
      </c>
      <c r="AA28" s="129">
        <f t="shared" si="6"/>
        <v>0</v>
      </c>
      <c r="AB28" s="67"/>
    </row>
    <row r="29" spans="1:28" ht="15">
      <c r="A29" s="66">
        <f t="shared" si="7"/>
        <v>0</v>
      </c>
      <c r="B29" s="66">
        <f t="shared" si="8"/>
        <v>0</v>
      </c>
      <c r="C29" s="66">
        <f t="shared" si="9"/>
        <v>0</v>
      </c>
      <c r="D29" s="66">
        <f t="shared" si="10"/>
        <v>0</v>
      </c>
      <c r="E29" s="66">
        <f t="shared" si="11"/>
        <v>0</v>
      </c>
      <c r="F29" s="141">
        <f t="shared" si="12"/>
        <v>0</v>
      </c>
      <c r="G29" s="141">
        <f t="shared" si="13"/>
        <v>0</v>
      </c>
      <c r="H29" s="66">
        <f t="shared" si="14"/>
        <v>0</v>
      </c>
      <c r="I29" s="66">
        <f t="shared" si="15"/>
        <v>110</v>
      </c>
      <c r="J29" s="66">
        <f t="shared" si="16"/>
        <v>0</v>
      </c>
      <c r="K29" s="141">
        <f t="shared" si="17"/>
        <v>2018</v>
      </c>
      <c r="L29" s="66">
        <f t="shared" si="18"/>
        <v>55</v>
      </c>
      <c r="M29" s="66">
        <f t="shared" si="19"/>
        <v>55</v>
      </c>
      <c r="N29" s="147">
        <f t="shared" si="20"/>
        <v>110</v>
      </c>
      <c r="O29" s="143">
        <f t="shared" si="21"/>
        <v>0</v>
      </c>
      <c r="P29" s="144" t="s">
        <v>229</v>
      </c>
      <c r="Q29" s="37">
        <v>80</v>
      </c>
      <c r="R29" s="145"/>
      <c r="S29" s="39">
        <v>5</v>
      </c>
      <c r="T29" s="42">
        <v>5</v>
      </c>
      <c r="U29" s="146">
        <f t="shared" si="0"/>
        <v>0</v>
      </c>
      <c r="V29" s="146">
        <f t="shared" si="1"/>
        <v>5</v>
      </c>
      <c r="W29" s="146">
        <f t="shared" si="2"/>
        <v>0</v>
      </c>
      <c r="X29" s="146">
        <f t="shared" si="3"/>
        <v>0</v>
      </c>
      <c r="Y29" s="129">
        <f t="shared" si="4"/>
        <v>0</v>
      </c>
      <c r="Z29" s="129">
        <f t="shared" si="5"/>
        <v>0</v>
      </c>
      <c r="AA29" s="129">
        <f t="shared" si="6"/>
        <v>0</v>
      </c>
      <c r="AB29" s="67"/>
    </row>
    <row r="30" spans="1:28" ht="15">
      <c r="A30" s="66">
        <f t="shared" si="7"/>
        <v>0</v>
      </c>
      <c r="B30" s="66">
        <f t="shared" si="8"/>
        <v>0</v>
      </c>
      <c r="C30" s="66">
        <f t="shared" si="9"/>
        <v>0</v>
      </c>
      <c r="D30" s="66">
        <f t="shared" si="10"/>
        <v>0</v>
      </c>
      <c r="E30" s="66">
        <f t="shared" si="11"/>
        <v>0</v>
      </c>
      <c r="F30" s="141">
        <f t="shared" si="12"/>
        <v>0</v>
      </c>
      <c r="G30" s="141">
        <f t="shared" si="13"/>
        <v>0</v>
      </c>
      <c r="H30" s="66">
        <f t="shared" si="14"/>
        <v>0</v>
      </c>
      <c r="I30" s="66">
        <f t="shared" si="15"/>
        <v>110</v>
      </c>
      <c r="J30" s="66">
        <f t="shared" si="16"/>
        <v>0</v>
      </c>
      <c r="K30" s="141">
        <f t="shared" si="17"/>
        <v>2018</v>
      </c>
      <c r="L30" s="66">
        <f t="shared" si="18"/>
        <v>55</v>
      </c>
      <c r="M30" s="66">
        <f t="shared" si="19"/>
        <v>55</v>
      </c>
      <c r="N30" s="147">
        <f t="shared" si="20"/>
        <v>110</v>
      </c>
      <c r="O30" s="143">
        <f t="shared" si="21"/>
        <v>0</v>
      </c>
      <c r="P30" s="144" t="s">
        <v>229</v>
      </c>
      <c r="Q30" s="37">
        <v>81</v>
      </c>
      <c r="R30" s="145"/>
      <c r="S30" s="39">
        <v>6</v>
      </c>
      <c r="T30" s="42">
        <v>6</v>
      </c>
      <c r="U30" s="146">
        <f t="shared" si="0"/>
        <v>0</v>
      </c>
      <c r="V30" s="146">
        <f t="shared" si="1"/>
        <v>6</v>
      </c>
      <c r="W30" s="146">
        <f t="shared" si="2"/>
        <v>0</v>
      </c>
      <c r="X30" s="146">
        <f t="shared" si="3"/>
        <v>0</v>
      </c>
      <c r="Y30" s="129">
        <f t="shared" si="4"/>
        <v>0</v>
      </c>
      <c r="Z30" s="129">
        <f t="shared" si="5"/>
        <v>0</v>
      </c>
      <c r="AA30" s="129">
        <f t="shared" si="6"/>
        <v>0</v>
      </c>
      <c r="AB30" s="67"/>
    </row>
    <row r="31" spans="1:28" ht="15">
      <c r="A31" s="66">
        <f t="shared" si="7"/>
        <v>0</v>
      </c>
      <c r="B31" s="66">
        <f t="shared" si="8"/>
        <v>0</v>
      </c>
      <c r="C31" s="66">
        <f t="shared" si="9"/>
        <v>0</v>
      </c>
      <c r="D31" s="66">
        <f t="shared" si="10"/>
        <v>0</v>
      </c>
      <c r="E31" s="66">
        <f t="shared" si="11"/>
        <v>0</v>
      </c>
      <c r="F31" s="141">
        <f t="shared" si="12"/>
        <v>0</v>
      </c>
      <c r="G31" s="141">
        <f t="shared" si="13"/>
        <v>0</v>
      </c>
      <c r="H31" s="66">
        <f t="shared" si="14"/>
        <v>0</v>
      </c>
      <c r="I31" s="66">
        <f t="shared" si="15"/>
        <v>110</v>
      </c>
      <c r="J31" s="66">
        <f t="shared" si="16"/>
        <v>0</v>
      </c>
      <c r="K31" s="141">
        <f t="shared" si="17"/>
        <v>2018</v>
      </c>
      <c r="L31" s="66">
        <f t="shared" si="18"/>
        <v>55</v>
      </c>
      <c r="M31" s="66">
        <f t="shared" si="19"/>
        <v>55</v>
      </c>
      <c r="N31" s="147">
        <f t="shared" si="20"/>
        <v>110</v>
      </c>
      <c r="O31" s="143">
        <f t="shared" si="21"/>
        <v>0</v>
      </c>
      <c r="P31" s="144" t="s">
        <v>229</v>
      </c>
      <c r="Q31" s="37">
        <v>82</v>
      </c>
      <c r="R31" s="145"/>
      <c r="S31" s="39">
        <v>5</v>
      </c>
      <c r="T31" s="42">
        <v>5</v>
      </c>
      <c r="U31" s="146">
        <f t="shared" si="0"/>
        <v>0</v>
      </c>
      <c r="V31" s="146">
        <f t="shared" si="1"/>
        <v>5</v>
      </c>
      <c r="W31" s="146">
        <f t="shared" si="2"/>
        <v>0</v>
      </c>
      <c r="X31" s="146">
        <f t="shared" si="3"/>
        <v>0</v>
      </c>
      <c r="Y31" s="129">
        <f t="shared" si="4"/>
        <v>0</v>
      </c>
      <c r="Z31" s="129">
        <f t="shared" si="5"/>
        <v>0</v>
      </c>
      <c r="AA31" s="129">
        <f t="shared" si="6"/>
        <v>0</v>
      </c>
      <c r="AB31" s="67"/>
    </row>
    <row r="32" spans="1:28" ht="15">
      <c r="A32" s="66">
        <f t="shared" si="7"/>
        <v>0</v>
      </c>
      <c r="B32" s="66">
        <f t="shared" si="8"/>
        <v>0</v>
      </c>
      <c r="C32" s="66">
        <f t="shared" si="9"/>
        <v>0</v>
      </c>
      <c r="D32" s="66">
        <f t="shared" si="10"/>
        <v>0</v>
      </c>
      <c r="E32" s="66">
        <f t="shared" si="11"/>
        <v>0</v>
      </c>
      <c r="F32" s="141">
        <f t="shared" si="12"/>
        <v>0</v>
      </c>
      <c r="G32" s="141">
        <f t="shared" si="13"/>
        <v>0</v>
      </c>
      <c r="H32" s="66">
        <f t="shared" si="14"/>
        <v>0</v>
      </c>
      <c r="I32" s="66">
        <f t="shared" si="15"/>
        <v>110</v>
      </c>
      <c r="J32" s="66">
        <f t="shared" si="16"/>
        <v>0</v>
      </c>
      <c r="K32" s="141">
        <f t="shared" si="17"/>
        <v>2018</v>
      </c>
      <c r="L32" s="66">
        <f t="shared" si="18"/>
        <v>55</v>
      </c>
      <c r="M32" s="66">
        <f t="shared" si="19"/>
        <v>55</v>
      </c>
      <c r="N32" s="147">
        <f t="shared" si="20"/>
        <v>110</v>
      </c>
      <c r="O32" s="143">
        <f t="shared" si="21"/>
        <v>0</v>
      </c>
      <c r="P32" s="144" t="s">
        <v>229</v>
      </c>
      <c r="Q32" s="37">
        <v>83</v>
      </c>
      <c r="R32" s="145"/>
      <c r="S32" s="39">
        <v>5</v>
      </c>
      <c r="T32" s="42">
        <v>4</v>
      </c>
      <c r="U32" s="146">
        <f t="shared" si="0"/>
        <v>1</v>
      </c>
      <c r="V32" s="146">
        <f t="shared" si="1"/>
        <v>4.5</v>
      </c>
      <c r="W32" s="146">
        <f t="shared" si="2"/>
        <v>0.1111111111111111</v>
      </c>
      <c r="X32" s="146">
        <f t="shared" si="3"/>
        <v>0.5</v>
      </c>
      <c r="Y32" s="129">
        <f t="shared" si="4"/>
        <v>0.7071067811865476</v>
      </c>
      <c r="Z32" s="129">
        <f t="shared" si="5"/>
        <v>0.15713484026367724</v>
      </c>
      <c r="AA32" s="129">
        <f t="shared" si="6"/>
        <v>0.11111111111111112</v>
      </c>
      <c r="AB32" s="67"/>
    </row>
    <row r="33" spans="1:28" ht="15">
      <c r="A33" s="66">
        <f t="shared" si="7"/>
        <v>0</v>
      </c>
      <c r="B33" s="66">
        <f t="shared" si="8"/>
        <v>0</v>
      </c>
      <c r="C33" s="66">
        <f t="shared" si="9"/>
        <v>0</v>
      </c>
      <c r="D33" s="66">
        <f t="shared" si="10"/>
        <v>0</v>
      </c>
      <c r="E33" s="66">
        <f t="shared" si="11"/>
        <v>0</v>
      </c>
      <c r="F33" s="141">
        <f t="shared" si="12"/>
        <v>0</v>
      </c>
      <c r="G33" s="141">
        <f t="shared" si="13"/>
        <v>0</v>
      </c>
      <c r="H33" s="66">
        <f t="shared" si="14"/>
        <v>0</v>
      </c>
      <c r="I33" s="66">
        <f t="shared" si="15"/>
        <v>110</v>
      </c>
      <c r="J33" s="66">
        <f t="shared" si="16"/>
        <v>0</v>
      </c>
      <c r="K33" s="141">
        <f t="shared" si="17"/>
        <v>2018</v>
      </c>
      <c r="L33" s="66">
        <f t="shared" si="18"/>
        <v>55</v>
      </c>
      <c r="M33" s="66">
        <f t="shared" si="19"/>
        <v>55</v>
      </c>
      <c r="N33" s="147">
        <f t="shared" si="20"/>
        <v>110</v>
      </c>
      <c r="O33" s="143">
        <f t="shared" si="21"/>
        <v>0</v>
      </c>
      <c r="P33" s="144" t="s">
        <v>229</v>
      </c>
      <c r="Q33" s="37">
        <v>84</v>
      </c>
      <c r="R33" s="145"/>
      <c r="S33" s="39">
        <v>6</v>
      </c>
      <c r="T33" s="42">
        <v>5</v>
      </c>
      <c r="U33" s="146">
        <f t="shared" si="0"/>
        <v>1</v>
      </c>
      <c r="V33" s="146">
        <f t="shared" si="1"/>
        <v>5.5</v>
      </c>
      <c r="W33" s="146">
        <f t="shared" si="2"/>
        <v>0.09090909090909091</v>
      </c>
      <c r="X33" s="146">
        <f t="shared" si="3"/>
        <v>0.5</v>
      </c>
      <c r="Y33" s="129">
        <f t="shared" si="4"/>
        <v>0.7071067811865476</v>
      </c>
      <c r="Z33" s="129">
        <f t="shared" si="5"/>
        <v>0.128564869306645</v>
      </c>
      <c r="AA33" s="129">
        <f t="shared" si="6"/>
        <v>0.09090909090909091</v>
      </c>
      <c r="AB33" s="67"/>
    </row>
    <row r="34" spans="1:28" ht="15">
      <c r="A34" s="66">
        <f t="shared" si="7"/>
        <v>0</v>
      </c>
      <c r="B34" s="66">
        <f t="shared" si="8"/>
        <v>0</v>
      </c>
      <c r="C34" s="66">
        <f t="shared" si="9"/>
        <v>0</v>
      </c>
      <c r="D34" s="66">
        <f t="shared" si="10"/>
        <v>0</v>
      </c>
      <c r="E34" s="66">
        <f t="shared" si="11"/>
        <v>0</v>
      </c>
      <c r="F34" s="141">
        <f t="shared" si="12"/>
        <v>0</v>
      </c>
      <c r="G34" s="141">
        <f t="shared" si="13"/>
        <v>0</v>
      </c>
      <c r="H34" s="66">
        <f t="shared" si="14"/>
        <v>0</v>
      </c>
      <c r="I34" s="66">
        <f t="shared" si="15"/>
        <v>110</v>
      </c>
      <c r="J34" s="66">
        <f t="shared" si="16"/>
        <v>0</v>
      </c>
      <c r="K34" s="141">
        <f t="shared" si="17"/>
        <v>2018</v>
      </c>
      <c r="L34" s="66">
        <f t="shared" si="18"/>
        <v>55</v>
      </c>
      <c r="M34" s="66">
        <f t="shared" si="19"/>
        <v>55</v>
      </c>
      <c r="N34" s="147">
        <f t="shared" si="20"/>
        <v>110</v>
      </c>
      <c r="O34" s="143">
        <f t="shared" si="21"/>
        <v>0</v>
      </c>
      <c r="P34" s="144" t="s">
        <v>229</v>
      </c>
      <c r="Q34" s="37">
        <v>85</v>
      </c>
      <c r="R34" s="145"/>
      <c r="S34" s="39">
        <v>6</v>
      </c>
      <c r="T34" s="42">
        <v>5</v>
      </c>
      <c r="U34" s="146">
        <f t="shared" si="0"/>
        <v>1</v>
      </c>
      <c r="V34" s="146">
        <f t="shared" si="1"/>
        <v>5.5</v>
      </c>
      <c r="W34" s="146">
        <f t="shared" si="2"/>
        <v>0.09090909090909091</v>
      </c>
      <c r="X34" s="146">
        <f t="shared" si="3"/>
        <v>0.5</v>
      </c>
      <c r="Y34" s="129">
        <f t="shared" si="4"/>
        <v>0.7071067811865476</v>
      </c>
      <c r="Z34" s="129">
        <f t="shared" si="5"/>
        <v>0.128564869306645</v>
      </c>
      <c r="AA34" s="129">
        <f t="shared" si="6"/>
        <v>0.09090909090909091</v>
      </c>
      <c r="AB34" s="67"/>
    </row>
    <row r="35" spans="1:28" ht="15">
      <c r="A35" s="66">
        <f t="shared" si="7"/>
        <v>0</v>
      </c>
      <c r="B35" s="66">
        <f t="shared" si="8"/>
        <v>0</v>
      </c>
      <c r="C35" s="66">
        <f t="shared" si="9"/>
        <v>0</v>
      </c>
      <c r="D35" s="66">
        <f t="shared" si="10"/>
        <v>0</v>
      </c>
      <c r="E35" s="66">
        <f t="shared" si="11"/>
        <v>0</v>
      </c>
      <c r="F35" s="141">
        <f t="shared" si="12"/>
        <v>0</v>
      </c>
      <c r="G35" s="141">
        <f t="shared" si="13"/>
        <v>0</v>
      </c>
      <c r="H35" s="66">
        <f t="shared" si="14"/>
        <v>0</v>
      </c>
      <c r="I35" s="66">
        <f t="shared" si="15"/>
        <v>110</v>
      </c>
      <c r="J35" s="66">
        <f t="shared" si="16"/>
        <v>0</v>
      </c>
      <c r="K35" s="141">
        <f t="shared" si="17"/>
        <v>2018</v>
      </c>
      <c r="L35" s="66">
        <f t="shared" si="18"/>
        <v>55</v>
      </c>
      <c r="M35" s="66">
        <f t="shared" si="19"/>
        <v>55</v>
      </c>
      <c r="N35" s="147">
        <f t="shared" si="20"/>
        <v>110</v>
      </c>
      <c r="O35" s="143">
        <f t="shared" si="21"/>
        <v>0</v>
      </c>
      <c r="P35" s="144" t="s">
        <v>229</v>
      </c>
      <c r="Q35" s="37">
        <v>86</v>
      </c>
      <c r="R35" s="145"/>
      <c r="S35" s="39">
        <v>5</v>
      </c>
      <c r="T35" s="42">
        <v>5</v>
      </c>
      <c r="U35" s="146">
        <f t="shared" si="0"/>
        <v>0</v>
      </c>
      <c r="V35" s="146">
        <f t="shared" si="1"/>
        <v>5</v>
      </c>
      <c r="W35" s="146">
        <f t="shared" si="2"/>
        <v>0</v>
      </c>
      <c r="X35" s="146">
        <f t="shared" si="3"/>
        <v>0</v>
      </c>
      <c r="Y35" s="129">
        <f t="shared" si="4"/>
        <v>0</v>
      </c>
      <c r="Z35" s="129">
        <f t="shared" si="5"/>
        <v>0</v>
      </c>
      <c r="AA35" s="129">
        <f t="shared" si="6"/>
        <v>0</v>
      </c>
      <c r="AB35" s="67"/>
    </row>
    <row r="36" spans="1:28" ht="15">
      <c r="A36" s="66">
        <f t="shared" si="7"/>
        <v>0</v>
      </c>
      <c r="B36" s="66">
        <f t="shared" si="8"/>
        <v>0</v>
      </c>
      <c r="C36" s="66">
        <f t="shared" si="9"/>
        <v>0</v>
      </c>
      <c r="D36" s="66">
        <f t="shared" si="10"/>
        <v>0</v>
      </c>
      <c r="E36" s="66">
        <f t="shared" si="11"/>
        <v>0</v>
      </c>
      <c r="F36" s="141">
        <f t="shared" si="12"/>
        <v>0</v>
      </c>
      <c r="G36" s="141">
        <f t="shared" si="13"/>
        <v>0</v>
      </c>
      <c r="H36" s="66">
        <f t="shared" si="14"/>
        <v>0</v>
      </c>
      <c r="I36" s="66">
        <f t="shared" si="15"/>
        <v>110</v>
      </c>
      <c r="J36" s="66">
        <f t="shared" si="16"/>
        <v>0</v>
      </c>
      <c r="K36" s="141">
        <f t="shared" si="17"/>
        <v>2018</v>
      </c>
      <c r="L36" s="66">
        <f t="shared" si="18"/>
        <v>55</v>
      </c>
      <c r="M36" s="66">
        <f t="shared" si="19"/>
        <v>55</v>
      </c>
      <c r="N36" s="147">
        <f t="shared" si="20"/>
        <v>110</v>
      </c>
      <c r="O36" s="143">
        <f t="shared" si="21"/>
        <v>0</v>
      </c>
      <c r="P36" s="144" t="s">
        <v>229</v>
      </c>
      <c r="Q36" s="37">
        <v>87</v>
      </c>
      <c r="R36" s="145"/>
      <c r="S36" s="39">
        <v>6</v>
      </c>
      <c r="T36" s="42">
        <v>5</v>
      </c>
      <c r="U36" s="146">
        <f t="shared" si="0"/>
        <v>1</v>
      </c>
      <c r="V36" s="146">
        <f t="shared" si="1"/>
        <v>5.5</v>
      </c>
      <c r="W36" s="146">
        <f t="shared" si="2"/>
        <v>0.09090909090909091</v>
      </c>
      <c r="X36" s="146">
        <f t="shared" si="3"/>
        <v>0.5</v>
      </c>
      <c r="Y36" s="129">
        <f t="shared" si="4"/>
        <v>0.7071067811865476</v>
      </c>
      <c r="Z36" s="129">
        <f t="shared" si="5"/>
        <v>0.128564869306645</v>
      </c>
      <c r="AA36" s="129">
        <f t="shared" si="6"/>
        <v>0.09090909090909091</v>
      </c>
      <c r="AB36" s="67"/>
    </row>
    <row r="37" spans="1:28" ht="15">
      <c r="A37" s="66">
        <f t="shared" si="7"/>
        <v>0</v>
      </c>
      <c r="B37" s="66">
        <f t="shared" si="8"/>
        <v>0</v>
      </c>
      <c r="C37" s="66">
        <f t="shared" si="9"/>
        <v>0</v>
      </c>
      <c r="D37" s="66">
        <f t="shared" si="10"/>
        <v>0</v>
      </c>
      <c r="E37" s="66">
        <f t="shared" si="11"/>
        <v>0</v>
      </c>
      <c r="F37" s="141">
        <f t="shared" si="12"/>
        <v>0</v>
      </c>
      <c r="G37" s="141">
        <f t="shared" si="13"/>
        <v>0</v>
      </c>
      <c r="H37" s="66">
        <f t="shared" si="14"/>
        <v>0</v>
      </c>
      <c r="I37" s="66">
        <f t="shared" si="15"/>
        <v>110</v>
      </c>
      <c r="J37" s="66">
        <f t="shared" si="16"/>
        <v>0</v>
      </c>
      <c r="K37" s="141">
        <f t="shared" si="17"/>
        <v>2018</v>
      </c>
      <c r="L37" s="66">
        <f t="shared" si="18"/>
        <v>55</v>
      </c>
      <c r="M37" s="66">
        <f t="shared" si="19"/>
        <v>55</v>
      </c>
      <c r="N37" s="147">
        <f t="shared" si="20"/>
        <v>110</v>
      </c>
      <c r="O37" s="143">
        <f t="shared" si="21"/>
        <v>0</v>
      </c>
      <c r="P37" s="144" t="s">
        <v>229</v>
      </c>
      <c r="Q37" s="37">
        <v>88</v>
      </c>
      <c r="R37" s="145"/>
      <c r="S37" s="39">
        <v>5</v>
      </c>
      <c r="T37" s="42">
        <v>5</v>
      </c>
      <c r="U37" s="146">
        <f t="shared" si="0"/>
        <v>0</v>
      </c>
      <c r="V37" s="146">
        <f t="shared" si="1"/>
        <v>5</v>
      </c>
      <c r="W37" s="146">
        <f t="shared" si="2"/>
        <v>0</v>
      </c>
      <c r="X37" s="146">
        <f t="shared" si="3"/>
        <v>0</v>
      </c>
      <c r="Y37" s="129">
        <f t="shared" si="4"/>
        <v>0</v>
      </c>
      <c r="Z37" s="129">
        <f t="shared" si="5"/>
        <v>0</v>
      </c>
      <c r="AA37" s="129">
        <f t="shared" si="6"/>
        <v>0</v>
      </c>
      <c r="AB37" s="67"/>
    </row>
    <row r="38" spans="1:28" ht="15">
      <c r="A38" s="66">
        <f t="shared" si="7"/>
        <v>0</v>
      </c>
      <c r="B38" s="66">
        <f t="shared" si="8"/>
        <v>0</v>
      </c>
      <c r="C38" s="66">
        <f t="shared" si="9"/>
        <v>0</v>
      </c>
      <c r="D38" s="66">
        <f t="shared" si="10"/>
        <v>0</v>
      </c>
      <c r="E38" s="66">
        <f t="shared" si="11"/>
        <v>0</v>
      </c>
      <c r="F38" s="141">
        <f t="shared" si="12"/>
        <v>0</v>
      </c>
      <c r="G38" s="141">
        <f t="shared" si="13"/>
        <v>0</v>
      </c>
      <c r="H38" s="66">
        <f t="shared" si="14"/>
        <v>0</v>
      </c>
      <c r="I38" s="66">
        <f t="shared" si="15"/>
        <v>110</v>
      </c>
      <c r="J38" s="66">
        <f t="shared" si="16"/>
        <v>0</v>
      </c>
      <c r="K38" s="141">
        <f t="shared" si="17"/>
        <v>2018</v>
      </c>
      <c r="L38" s="66">
        <f t="shared" si="18"/>
        <v>55</v>
      </c>
      <c r="M38" s="66">
        <f t="shared" si="19"/>
        <v>55</v>
      </c>
      <c r="N38" s="147">
        <f t="shared" si="20"/>
        <v>110</v>
      </c>
      <c r="O38" s="143">
        <f t="shared" si="21"/>
        <v>0</v>
      </c>
      <c r="P38" s="144" t="s">
        <v>229</v>
      </c>
      <c r="Q38" s="37">
        <v>89</v>
      </c>
      <c r="R38" s="145"/>
      <c r="S38" s="39">
        <v>5</v>
      </c>
      <c r="T38" s="42">
        <v>6</v>
      </c>
      <c r="U38" s="146">
        <f t="shared" si="0"/>
        <v>1</v>
      </c>
      <c r="V38" s="146">
        <f t="shared" si="1"/>
        <v>5.5</v>
      </c>
      <c r="W38" s="146">
        <f t="shared" si="2"/>
        <v>0.09090909090909091</v>
      </c>
      <c r="X38" s="146">
        <f t="shared" si="3"/>
        <v>0.5</v>
      </c>
      <c r="Y38" s="129">
        <f t="shared" si="4"/>
        <v>0.7071067811865476</v>
      </c>
      <c r="Z38" s="129">
        <f t="shared" si="5"/>
        <v>0.128564869306645</v>
      </c>
      <c r="AA38" s="129">
        <f t="shared" si="6"/>
        <v>0.09090909090909091</v>
      </c>
      <c r="AB38" s="67"/>
    </row>
    <row r="39" spans="1:28" ht="15">
      <c r="A39" s="66">
        <f t="shared" si="7"/>
        <v>0</v>
      </c>
      <c r="B39" s="66">
        <f t="shared" si="8"/>
        <v>0</v>
      </c>
      <c r="C39" s="66">
        <f t="shared" si="9"/>
        <v>0</v>
      </c>
      <c r="D39" s="66">
        <f t="shared" si="10"/>
        <v>0</v>
      </c>
      <c r="E39" s="66">
        <f t="shared" si="11"/>
        <v>0</v>
      </c>
      <c r="F39" s="141">
        <f t="shared" si="12"/>
        <v>0</v>
      </c>
      <c r="G39" s="141">
        <f t="shared" si="13"/>
        <v>0</v>
      </c>
      <c r="H39" s="66">
        <f t="shared" si="14"/>
        <v>0</v>
      </c>
      <c r="I39" s="66">
        <f t="shared" si="15"/>
        <v>110</v>
      </c>
      <c r="J39" s="66">
        <f t="shared" si="16"/>
        <v>0</v>
      </c>
      <c r="K39" s="141">
        <f t="shared" si="17"/>
        <v>2018</v>
      </c>
      <c r="L39" s="66">
        <f t="shared" si="18"/>
        <v>55</v>
      </c>
      <c r="M39" s="66">
        <f t="shared" si="19"/>
        <v>55</v>
      </c>
      <c r="N39" s="147">
        <f t="shared" si="20"/>
        <v>110</v>
      </c>
      <c r="O39" s="143">
        <f t="shared" si="21"/>
        <v>0</v>
      </c>
      <c r="P39" s="144" t="s">
        <v>229</v>
      </c>
      <c r="Q39" s="37">
        <v>90</v>
      </c>
      <c r="R39" s="145"/>
      <c r="S39" s="39">
        <v>8</v>
      </c>
      <c r="T39" s="42">
        <v>8</v>
      </c>
      <c r="U39" s="146">
        <f t="shared" si="0"/>
        <v>0</v>
      </c>
      <c r="V39" s="146">
        <f t="shared" si="1"/>
        <v>8</v>
      </c>
      <c r="W39" s="146">
        <f t="shared" si="2"/>
        <v>0</v>
      </c>
      <c r="X39" s="146">
        <f t="shared" si="3"/>
        <v>0</v>
      </c>
      <c r="Y39" s="129">
        <f t="shared" si="4"/>
        <v>0</v>
      </c>
      <c r="Z39" s="129">
        <f t="shared" si="5"/>
        <v>0</v>
      </c>
      <c r="AA39" s="129">
        <f t="shared" si="6"/>
        <v>0</v>
      </c>
      <c r="AB39" s="67"/>
    </row>
    <row r="40" spans="1:28" ht="15">
      <c r="A40" s="66">
        <f t="shared" si="7"/>
        <v>0</v>
      </c>
      <c r="B40" s="66">
        <f t="shared" si="8"/>
        <v>0</v>
      </c>
      <c r="C40" s="66">
        <f t="shared" si="9"/>
        <v>0</v>
      </c>
      <c r="D40" s="66">
        <f t="shared" si="10"/>
        <v>0</v>
      </c>
      <c r="E40" s="66">
        <f t="shared" si="11"/>
        <v>0</v>
      </c>
      <c r="F40" s="141">
        <f t="shared" si="12"/>
        <v>0</v>
      </c>
      <c r="G40" s="141">
        <f t="shared" si="13"/>
        <v>0</v>
      </c>
      <c r="H40" s="66">
        <f t="shared" si="14"/>
        <v>0</v>
      </c>
      <c r="I40" s="66">
        <f t="shared" si="15"/>
        <v>110</v>
      </c>
      <c r="J40" s="66">
        <f t="shared" si="16"/>
        <v>0</v>
      </c>
      <c r="K40" s="141">
        <f t="shared" si="17"/>
        <v>2018</v>
      </c>
      <c r="L40" s="66">
        <f t="shared" si="18"/>
        <v>55</v>
      </c>
      <c r="M40" s="66">
        <f t="shared" si="19"/>
        <v>55</v>
      </c>
      <c r="N40" s="147">
        <f t="shared" si="20"/>
        <v>110</v>
      </c>
      <c r="O40" s="143">
        <f t="shared" si="21"/>
        <v>0</v>
      </c>
      <c r="P40" s="144" t="s">
        <v>229</v>
      </c>
      <c r="Q40" s="37">
        <v>91</v>
      </c>
      <c r="R40" s="145"/>
      <c r="S40" s="39">
        <v>7</v>
      </c>
      <c r="T40" s="42">
        <v>6</v>
      </c>
      <c r="U40" s="146">
        <f t="shared" si="0"/>
        <v>1</v>
      </c>
      <c r="V40" s="146">
        <f t="shared" si="1"/>
        <v>6.5</v>
      </c>
      <c r="W40" s="146">
        <f t="shared" si="2"/>
        <v>0.07692307692307693</v>
      </c>
      <c r="X40" s="146">
        <f t="shared" si="3"/>
        <v>0.5</v>
      </c>
      <c r="Y40" s="129">
        <f t="shared" si="4"/>
        <v>0.7071067811865476</v>
      </c>
      <c r="Z40" s="129">
        <f t="shared" si="5"/>
        <v>0.10878565864408424</v>
      </c>
      <c r="AA40" s="129">
        <f t="shared" si="6"/>
        <v>0.07692307692307691</v>
      </c>
      <c r="AB40" s="67"/>
    </row>
    <row r="41" spans="1:28" ht="15">
      <c r="A41" s="66">
        <f t="shared" si="7"/>
        <v>0</v>
      </c>
      <c r="B41" s="66">
        <f t="shared" si="8"/>
        <v>0</v>
      </c>
      <c r="C41" s="66">
        <f t="shared" si="9"/>
        <v>0</v>
      </c>
      <c r="D41" s="66">
        <f t="shared" si="10"/>
        <v>0</v>
      </c>
      <c r="E41" s="66">
        <f t="shared" si="11"/>
        <v>0</v>
      </c>
      <c r="F41" s="141">
        <f t="shared" si="12"/>
        <v>0</v>
      </c>
      <c r="G41" s="141">
        <f t="shared" si="13"/>
        <v>0</v>
      </c>
      <c r="H41" s="66">
        <f t="shared" si="14"/>
        <v>0</v>
      </c>
      <c r="I41" s="66">
        <f t="shared" si="15"/>
        <v>110</v>
      </c>
      <c r="J41" s="66">
        <f t="shared" si="16"/>
        <v>0</v>
      </c>
      <c r="K41" s="141">
        <f t="shared" si="17"/>
        <v>2018</v>
      </c>
      <c r="L41" s="66">
        <f t="shared" si="18"/>
        <v>55</v>
      </c>
      <c r="M41" s="66">
        <f t="shared" si="19"/>
        <v>55</v>
      </c>
      <c r="N41" s="147">
        <f t="shared" si="20"/>
        <v>110</v>
      </c>
      <c r="O41" s="143">
        <f t="shared" si="21"/>
        <v>0</v>
      </c>
      <c r="P41" s="144" t="s">
        <v>229</v>
      </c>
      <c r="Q41" s="37">
        <v>92</v>
      </c>
      <c r="R41" s="145"/>
      <c r="S41" s="39">
        <v>6</v>
      </c>
      <c r="T41" s="42">
        <v>5</v>
      </c>
      <c r="U41" s="146">
        <f t="shared" si="0"/>
        <v>1</v>
      </c>
      <c r="V41" s="146">
        <f t="shared" si="1"/>
        <v>5.5</v>
      </c>
      <c r="W41" s="146">
        <f t="shared" si="2"/>
        <v>0.09090909090909091</v>
      </c>
      <c r="X41" s="146">
        <f t="shared" si="3"/>
        <v>0.5</v>
      </c>
      <c r="Y41" s="129">
        <f t="shared" si="4"/>
        <v>0.7071067811865476</v>
      </c>
      <c r="Z41" s="129">
        <f t="shared" si="5"/>
        <v>0.128564869306645</v>
      </c>
      <c r="AA41" s="129">
        <f t="shared" si="6"/>
        <v>0.09090909090909091</v>
      </c>
      <c r="AB41" s="67"/>
    </row>
    <row r="42" spans="1:28" ht="15">
      <c r="A42" s="66">
        <f t="shared" si="7"/>
        <v>0</v>
      </c>
      <c r="B42" s="66">
        <f t="shared" si="8"/>
        <v>0</v>
      </c>
      <c r="C42" s="66">
        <f t="shared" si="9"/>
        <v>0</v>
      </c>
      <c r="D42" s="66">
        <f t="shared" si="10"/>
        <v>0</v>
      </c>
      <c r="E42" s="66">
        <f t="shared" si="11"/>
        <v>0</v>
      </c>
      <c r="F42" s="141">
        <f t="shared" si="12"/>
        <v>0</v>
      </c>
      <c r="G42" s="141">
        <f t="shared" si="13"/>
        <v>0</v>
      </c>
      <c r="H42" s="66">
        <f t="shared" si="14"/>
        <v>0</v>
      </c>
      <c r="I42" s="66">
        <f t="shared" si="15"/>
        <v>110</v>
      </c>
      <c r="J42" s="66">
        <f t="shared" si="16"/>
        <v>0</v>
      </c>
      <c r="K42" s="141">
        <f t="shared" si="17"/>
        <v>2018</v>
      </c>
      <c r="L42" s="66">
        <f t="shared" si="18"/>
        <v>55</v>
      </c>
      <c r="M42" s="66">
        <f t="shared" si="19"/>
        <v>55</v>
      </c>
      <c r="N42" s="147">
        <f t="shared" si="20"/>
        <v>110</v>
      </c>
      <c r="O42" s="143">
        <f t="shared" si="21"/>
        <v>0</v>
      </c>
      <c r="P42" s="144" t="s">
        <v>229</v>
      </c>
      <c r="Q42" s="37">
        <v>93</v>
      </c>
      <c r="R42" s="145"/>
      <c r="S42" s="39">
        <v>6</v>
      </c>
      <c r="T42" s="42">
        <v>5</v>
      </c>
      <c r="U42" s="146">
        <f t="shared" si="0"/>
        <v>1</v>
      </c>
      <c r="V42" s="146">
        <f t="shared" si="1"/>
        <v>5.5</v>
      </c>
      <c r="W42" s="146">
        <f t="shared" si="2"/>
        <v>0.09090909090909091</v>
      </c>
      <c r="X42" s="146">
        <f t="shared" si="3"/>
        <v>0.5</v>
      </c>
      <c r="Y42" s="129">
        <f t="shared" si="4"/>
        <v>0.7071067811865476</v>
      </c>
      <c r="Z42" s="129">
        <f t="shared" si="5"/>
        <v>0.128564869306645</v>
      </c>
      <c r="AA42" s="129">
        <f t="shared" si="6"/>
        <v>0.09090909090909091</v>
      </c>
      <c r="AB42" s="67"/>
    </row>
    <row r="43" spans="1:28" ht="15">
      <c r="A43" s="66">
        <f t="shared" si="7"/>
        <v>0</v>
      </c>
      <c r="B43" s="66">
        <f t="shared" si="8"/>
        <v>0</v>
      </c>
      <c r="C43" s="66">
        <f t="shared" si="9"/>
        <v>0</v>
      </c>
      <c r="D43" s="66">
        <f t="shared" si="10"/>
        <v>0</v>
      </c>
      <c r="E43" s="66">
        <f t="shared" si="11"/>
        <v>0</v>
      </c>
      <c r="F43" s="141">
        <f t="shared" si="12"/>
        <v>0</v>
      </c>
      <c r="G43" s="141">
        <f t="shared" si="13"/>
        <v>0</v>
      </c>
      <c r="H43" s="66">
        <f t="shared" si="14"/>
        <v>0</v>
      </c>
      <c r="I43" s="66">
        <f t="shared" si="15"/>
        <v>110</v>
      </c>
      <c r="J43" s="66">
        <f t="shared" si="16"/>
        <v>0</v>
      </c>
      <c r="K43" s="141">
        <f t="shared" si="17"/>
        <v>2018</v>
      </c>
      <c r="L43" s="66">
        <f t="shared" si="18"/>
        <v>55</v>
      </c>
      <c r="M43" s="66">
        <f t="shared" si="19"/>
        <v>55</v>
      </c>
      <c r="N43" s="147">
        <f t="shared" si="20"/>
        <v>110</v>
      </c>
      <c r="O43" s="143">
        <f t="shared" si="21"/>
        <v>0</v>
      </c>
      <c r="P43" s="144" t="s">
        <v>229</v>
      </c>
      <c r="Q43" s="37">
        <v>94</v>
      </c>
      <c r="R43" s="145"/>
      <c r="S43" s="39">
        <v>5</v>
      </c>
      <c r="T43" s="42">
        <v>5</v>
      </c>
      <c r="U43" s="146">
        <f t="shared" si="0"/>
        <v>0</v>
      </c>
      <c r="V43" s="146">
        <f t="shared" si="1"/>
        <v>5</v>
      </c>
      <c r="W43" s="146">
        <f t="shared" si="2"/>
        <v>0</v>
      </c>
      <c r="X43" s="146">
        <f t="shared" si="3"/>
        <v>0</v>
      </c>
      <c r="Y43" s="129">
        <f t="shared" si="4"/>
        <v>0</v>
      </c>
      <c r="Z43" s="129">
        <f t="shared" si="5"/>
        <v>0</v>
      </c>
      <c r="AA43" s="129">
        <f t="shared" si="6"/>
        <v>0</v>
      </c>
      <c r="AB43" s="67"/>
    </row>
    <row r="44" spans="1:28" ht="15">
      <c r="A44" s="66">
        <f t="shared" si="7"/>
        <v>0</v>
      </c>
      <c r="B44" s="66">
        <f t="shared" si="8"/>
        <v>0</v>
      </c>
      <c r="C44" s="66">
        <f t="shared" si="9"/>
        <v>0</v>
      </c>
      <c r="D44" s="66">
        <f t="shared" si="10"/>
        <v>0</v>
      </c>
      <c r="E44" s="66">
        <f t="shared" si="11"/>
        <v>0</v>
      </c>
      <c r="F44" s="141">
        <f t="shared" si="12"/>
        <v>0</v>
      </c>
      <c r="G44" s="141">
        <f t="shared" si="13"/>
        <v>0</v>
      </c>
      <c r="H44" s="66">
        <f t="shared" si="14"/>
        <v>0</v>
      </c>
      <c r="I44" s="66">
        <f t="shared" si="15"/>
        <v>110</v>
      </c>
      <c r="J44" s="66">
        <f t="shared" si="16"/>
        <v>0</v>
      </c>
      <c r="K44" s="141">
        <f t="shared" si="17"/>
        <v>2018</v>
      </c>
      <c r="L44" s="66">
        <f t="shared" si="18"/>
        <v>55</v>
      </c>
      <c r="M44" s="66">
        <f t="shared" si="19"/>
        <v>55</v>
      </c>
      <c r="N44" s="147">
        <f t="shared" si="20"/>
        <v>110</v>
      </c>
      <c r="O44" s="143">
        <f t="shared" si="21"/>
        <v>0</v>
      </c>
      <c r="P44" s="144" t="s">
        <v>229</v>
      </c>
      <c r="Q44" s="37">
        <v>95</v>
      </c>
      <c r="R44" s="145"/>
      <c r="S44" s="39">
        <v>6</v>
      </c>
      <c r="T44" s="42">
        <v>6</v>
      </c>
      <c r="U44" s="146">
        <f t="shared" si="0"/>
        <v>0</v>
      </c>
      <c r="V44" s="146">
        <f t="shared" si="1"/>
        <v>6</v>
      </c>
      <c r="W44" s="146">
        <f t="shared" si="2"/>
        <v>0</v>
      </c>
      <c r="X44" s="146">
        <f t="shared" si="3"/>
        <v>0</v>
      </c>
      <c r="Y44" s="129">
        <f t="shared" si="4"/>
        <v>0</v>
      </c>
      <c r="Z44" s="129">
        <f t="shared" si="5"/>
        <v>0</v>
      </c>
      <c r="AA44" s="129">
        <f t="shared" si="6"/>
        <v>0</v>
      </c>
      <c r="AB44" s="67"/>
    </row>
    <row r="45" spans="1:28" ht="15">
      <c r="A45" s="66">
        <f t="shared" si="7"/>
        <v>0</v>
      </c>
      <c r="B45" s="66">
        <f t="shared" si="8"/>
        <v>0</v>
      </c>
      <c r="C45" s="66">
        <f t="shared" si="9"/>
        <v>0</v>
      </c>
      <c r="D45" s="66">
        <f t="shared" si="10"/>
        <v>0</v>
      </c>
      <c r="E45" s="66">
        <f t="shared" si="11"/>
        <v>0</v>
      </c>
      <c r="F45" s="141">
        <f t="shared" si="12"/>
        <v>0</v>
      </c>
      <c r="G45" s="141">
        <f t="shared" si="13"/>
        <v>0</v>
      </c>
      <c r="H45" s="66">
        <f t="shared" si="14"/>
        <v>0</v>
      </c>
      <c r="I45" s="66">
        <f t="shared" si="15"/>
        <v>110</v>
      </c>
      <c r="J45" s="66">
        <f t="shared" si="16"/>
        <v>0</v>
      </c>
      <c r="K45" s="141">
        <f t="shared" si="17"/>
        <v>2018</v>
      </c>
      <c r="L45" s="66">
        <f t="shared" si="18"/>
        <v>55</v>
      </c>
      <c r="M45" s="66">
        <f t="shared" si="19"/>
        <v>55</v>
      </c>
      <c r="N45" s="147">
        <f t="shared" si="20"/>
        <v>110</v>
      </c>
      <c r="O45" s="143">
        <f t="shared" si="21"/>
        <v>0</v>
      </c>
      <c r="P45" s="144" t="s">
        <v>229</v>
      </c>
      <c r="Q45" s="37">
        <v>96</v>
      </c>
      <c r="R45" s="145"/>
      <c r="S45" s="39">
        <v>6</v>
      </c>
      <c r="T45" s="42">
        <v>5</v>
      </c>
      <c r="U45" s="146">
        <f t="shared" si="0"/>
        <v>1</v>
      </c>
      <c r="V45" s="146">
        <f t="shared" si="1"/>
        <v>5.5</v>
      </c>
      <c r="W45" s="146">
        <f t="shared" si="2"/>
        <v>0.09090909090909091</v>
      </c>
      <c r="X45" s="146">
        <f t="shared" si="3"/>
        <v>0.5</v>
      </c>
      <c r="Y45" s="129">
        <f t="shared" si="4"/>
        <v>0.7071067811865476</v>
      </c>
      <c r="Z45" s="129">
        <f t="shared" si="5"/>
        <v>0.128564869306645</v>
      </c>
      <c r="AA45" s="129">
        <f t="shared" si="6"/>
        <v>0.09090909090909091</v>
      </c>
      <c r="AB45" s="67"/>
    </row>
    <row r="46" spans="1:28" ht="15">
      <c r="A46" s="66">
        <f t="shared" si="7"/>
        <v>0</v>
      </c>
      <c r="B46" s="66">
        <f t="shared" si="8"/>
        <v>0</v>
      </c>
      <c r="C46" s="66">
        <f t="shared" si="9"/>
        <v>0</v>
      </c>
      <c r="D46" s="66">
        <f t="shared" si="10"/>
        <v>0</v>
      </c>
      <c r="E46" s="66">
        <f t="shared" si="11"/>
        <v>0</v>
      </c>
      <c r="F46" s="141">
        <f t="shared" si="12"/>
        <v>0</v>
      </c>
      <c r="G46" s="141">
        <f t="shared" si="13"/>
        <v>0</v>
      </c>
      <c r="H46" s="66">
        <f t="shared" si="14"/>
        <v>0</v>
      </c>
      <c r="I46" s="66">
        <f t="shared" si="15"/>
        <v>110</v>
      </c>
      <c r="J46" s="66">
        <f t="shared" si="16"/>
        <v>0</v>
      </c>
      <c r="K46" s="141">
        <f t="shared" si="17"/>
        <v>2018</v>
      </c>
      <c r="L46" s="66">
        <f t="shared" si="18"/>
        <v>55</v>
      </c>
      <c r="M46" s="66">
        <f t="shared" si="19"/>
        <v>55</v>
      </c>
      <c r="N46" s="147">
        <f t="shared" si="20"/>
        <v>110</v>
      </c>
      <c r="O46" s="143">
        <f t="shared" si="21"/>
        <v>0</v>
      </c>
      <c r="P46" s="144" t="s">
        <v>229</v>
      </c>
      <c r="Q46" s="37">
        <v>97</v>
      </c>
      <c r="R46" s="145"/>
      <c r="S46" s="39">
        <v>5</v>
      </c>
      <c r="T46" s="42">
        <v>5</v>
      </c>
      <c r="U46" s="146">
        <f t="shared" si="0"/>
        <v>0</v>
      </c>
      <c r="V46" s="146">
        <f t="shared" si="1"/>
        <v>5</v>
      </c>
      <c r="W46" s="146">
        <f t="shared" si="2"/>
        <v>0</v>
      </c>
      <c r="X46" s="146">
        <f t="shared" si="3"/>
        <v>0</v>
      </c>
      <c r="Y46" s="129">
        <f t="shared" si="4"/>
        <v>0</v>
      </c>
      <c r="Z46" s="129">
        <f t="shared" si="5"/>
        <v>0</v>
      </c>
      <c r="AA46" s="129">
        <f t="shared" si="6"/>
        <v>0</v>
      </c>
      <c r="AB46" s="67"/>
    </row>
    <row r="47" spans="1:28" ht="15">
      <c r="A47" s="66">
        <f t="shared" si="7"/>
        <v>0</v>
      </c>
      <c r="B47" s="66">
        <f t="shared" si="8"/>
        <v>0</v>
      </c>
      <c r="C47" s="66">
        <f t="shared" si="9"/>
        <v>0</v>
      </c>
      <c r="D47" s="66">
        <f t="shared" si="10"/>
        <v>0</v>
      </c>
      <c r="E47" s="66">
        <f t="shared" si="11"/>
        <v>0</v>
      </c>
      <c r="F47" s="141">
        <f t="shared" si="12"/>
        <v>0</v>
      </c>
      <c r="G47" s="141">
        <f t="shared" si="13"/>
        <v>0</v>
      </c>
      <c r="H47" s="66">
        <f t="shared" si="14"/>
        <v>0</v>
      </c>
      <c r="I47" s="66">
        <f t="shared" si="15"/>
        <v>110</v>
      </c>
      <c r="J47" s="66">
        <f t="shared" si="16"/>
        <v>0</v>
      </c>
      <c r="K47" s="141">
        <f t="shared" si="17"/>
        <v>2018</v>
      </c>
      <c r="L47" s="66">
        <f t="shared" si="18"/>
        <v>55</v>
      </c>
      <c r="M47" s="66">
        <f t="shared" si="19"/>
        <v>55</v>
      </c>
      <c r="N47" s="147">
        <f t="shared" si="20"/>
        <v>110</v>
      </c>
      <c r="O47" s="143">
        <f t="shared" si="21"/>
        <v>0</v>
      </c>
      <c r="P47" s="144" t="s">
        <v>229</v>
      </c>
      <c r="Q47" s="37">
        <v>98</v>
      </c>
      <c r="R47" s="145"/>
      <c r="S47" s="39">
        <v>5</v>
      </c>
      <c r="T47" s="42">
        <v>5</v>
      </c>
      <c r="U47" s="146">
        <f t="shared" si="0"/>
        <v>0</v>
      </c>
      <c r="V47" s="146">
        <f t="shared" si="1"/>
        <v>5</v>
      </c>
      <c r="W47" s="146">
        <f t="shared" si="2"/>
        <v>0</v>
      </c>
      <c r="X47" s="146">
        <f t="shared" si="3"/>
        <v>0</v>
      </c>
      <c r="Y47" s="129">
        <f t="shared" si="4"/>
        <v>0</v>
      </c>
      <c r="Z47" s="129">
        <f t="shared" si="5"/>
        <v>0</v>
      </c>
      <c r="AA47" s="129">
        <f t="shared" si="6"/>
        <v>0</v>
      </c>
      <c r="AB47" s="67"/>
    </row>
    <row r="48" spans="1:28" ht="15">
      <c r="A48" s="66">
        <f t="shared" si="7"/>
        <v>0</v>
      </c>
      <c r="B48" s="66">
        <f t="shared" si="8"/>
        <v>0</v>
      </c>
      <c r="C48" s="66">
        <f t="shared" si="9"/>
        <v>0</v>
      </c>
      <c r="D48" s="66">
        <f t="shared" si="10"/>
        <v>0</v>
      </c>
      <c r="E48" s="66">
        <f t="shared" si="11"/>
        <v>0</v>
      </c>
      <c r="F48" s="141">
        <f t="shared" si="12"/>
        <v>0</v>
      </c>
      <c r="G48" s="141">
        <f t="shared" si="13"/>
        <v>0</v>
      </c>
      <c r="H48" s="66">
        <f t="shared" si="14"/>
        <v>0</v>
      </c>
      <c r="I48" s="66">
        <f t="shared" si="15"/>
        <v>110</v>
      </c>
      <c r="J48" s="66">
        <f t="shared" si="16"/>
        <v>0</v>
      </c>
      <c r="K48" s="141">
        <f t="shared" si="17"/>
        <v>2018</v>
      </c>
      <c r="L48" s="66">
        <f t="shared" si="18"/>
        <v>55</v>
      </c>
      <c r="M48" s="66">
        <f t="shared" si="19"/>
        <v>55</v>
      </c>
      <c r="N48" s="147">
        <f t="shared" si="20"/>
        <v>110</v>
      </c>
      <c r="O48" s="143">
        <f t="shared" si="21"/>
        <v>0</v>
      </c>
      <c r="P48" s="144" t="s">
        <v>229</v>
      </c>
      <c r="Q48" s="37">
        <v>99</v>
      </c>
      <c r="R48" s="145"/>
      <c r="S48" s="39">
        <v>6</v>
      </c>
      <c r="T48" s="42">
        <v>6</v>
      </c>
      <c r="U48" s="146">
        <f t="shared" si="0"/>
        <v>0</v>
      </c>
      <c r="V48" s="146">
        <f t="shared" si="1"/>
        <v>6</v>
      </c>
      <c r="W48" s="146">
        <f t="shared" si="2"/>
        <v>0</v>
      </c>
      <c r="X48" s="146">
        <f t="shared" si="3"/>
        <v>0</v>
      </c>
      <c r="Y48" s="129">
        <f t="shared" si="4"/>
        <v>0</v>
      </c>
      <c r="Z48" s="129">
        <f t="shared" si="5"/>
        <v>0</v>
      </c>
      <c r="AA48" s="129">
        <f t="shared" si="6"/>
        <v>0</v>
      </c>
      <c r="AB48" s="67"/>
    </row>
    <row r="49" spans="1:28" ht="15">
      <c r="A49" s="66">
        <f t="shared" si="7"/>
        <v>0</v>
      </c>
      <c r="B49" s="66">
        <f t="shared" si="8"/>
        <v>0</v>
      </c>
      <c r="C49" s="66">
        <f t="shared" si="9"/>
        <v>0</v>
      </c>
      <c r="D49" s="66">
        <f t="shared" si="10"/>
        <v>0</v>
      </c>
      <c r="E49" s="66">
        <f t="shared" si="11"/>
        <v>0</v>
      </c>
      <c r="F49" s="141">
        <f t="shared" si="12"/>
        <v>0</v>
      </c>
      <c r="G49" s="141">
        <f t="shared" si="13"/>
        <v>0</v>
      </c>
      <c r="H49" s="66">
        <f t="shared" si="14"/>
        <v>0</v>
      </c>
      <c r="I49" s="66">
        <f t="shared" si="15"/>
        <v>110</v>
      </c>
      <c r="J49" s="66">
        <f t="shared" si="16"/>
        <v>0</v>
      </c>
      <c r="K49" s="141">
        <f t="shared" si="17"/>
        <v>2018</v>
      </c>
      <c r="L49" s="66">
        <f t="shared" si="18"/>
        <v>55</v>
      </c>
      <c r="M49" s="66">
        <f t="shared" si="19"/>
        <v>55</v>
      </c>
      <c r="N49" s="147">
        <f t="shared" si="20"/>
        <v>110</v>
      </c>
      <c r="O49" s="143">
        <f t="shared" si="21"/>
        <v>0</v>
      </c>
      <c r="P49" s="144" t="s">
        <v>229</v>
      </c>
      <c r="Q49" s="37">
        <v>100</v>
      </c>
      <c r="R49" s="145"/>
      <c r="S49" s="39">
        <v>7</v>
      </c>
      <c r="T49" s="42">
        <v>6</v>
      </c>
      <c r="U49" s="146">
        <f t="shared" si="0"/>
        <v>1</v>
      </c>
      <c r="V49" s="146">
        <f t="shared" si="1"/>
        <v>6.5</v>
      </c>
      <c r="W49" s="146">
        <f t="shared" si="2"/>
        <v>0.07692307692307693</v>
      </c>
      <c r="X49" s="146">
        <f t="shared" si="3"/>
        <v>0.5</v>
      </c>
      <c r="Y49" s="129">
        <f t="shared" si="4"/>
        <v>0.7071067811865476</v>
      </c>
      <c r="Z49" s="129">
        <f t="shared" si="5"/>
        <v>0.10878565864408424</v>
      </c>
      <c r="AA49" s="129">
        <f t="shared" si="6"/>
        <v>0.07692307692307691</v>
      </c>
      <c r="AB49" s="67"/>
    </row>
    <row r="50" spans="1:28" ht="15">
      <c r="A50" s="66">
        <f t="shared" si="7"/>
        <v>0</v>
      </c>
      <c r="B50" s="66">
        <f t="shared" si="8"/>
        <v>0</v>
      </c>
      <c r="C50" s="66">
        <f t="shared" si="9"/>
        <v>0</v>
      </c>
      <c r="D50" s="66">
        <f t="shared" si="10"/>
        <v>0</v>
      </c>
      <c r="E50" s="66">
        <f t="shared" si="11"/>
        <v>0</v>
      </c>
      <c r="F50" s="141">
        <f t="shared" si="12"/>
        <v>0</v>
      </c>
      <c r="G50" s="141">
        <f t="shared" si="13"/>
        <v>0</v>
      </c>
      <c r="H50" s="66">
        <f t="shared" si="14"/>
        <v>0</v>
      </c>
      <c r="I50" s="66">
        <f t="shared" si="15"/>
        <v>110</v>
      </c>
      <c r="J50" s="66">
        <f t="shared" si="16"/>
        <v>0</v>
      </c>
      <c r="K50" s="141">
        <f t="shared" si="17"/>
        <v>2018</v>
      </c>
      <c r="L50" s="66">
        <f t="shared" si="18"/>
        <v>55</v>
      </c>
      <c r="M50" s="66">
        <f t="shared" si="19"/>
        <v>55</v>
      </c>
      <c r="N50" s="147">
        <f t="shared" si="20"/>
        <v>110</v>
      </c>
      <c r="O50" s="143">
        <f t="shared" si="21"/>
        <v>0</v>
      </c>
      <c r="P50" s="144" t="s">
        <v>229</v>
      </c>
      <c r="Q50" s="37">
        <v>101</v>
      </c>
      <c r="R50" s="145"/>
      <c r="S50" s="39">
        <v>5</v>
      </c>
      <c r="T50" s="42">
        <v>5</v>
      </c>
      <c r="U50" s="146">
        <f t="shared" si="0"/>
        <v>0</v>
      </c>
      <c r="V50" s="146">
        <f t="shared" si="1"/>
        <v>5</v>
      </c>
      <c r="W50" s="146">
        <f t="shared" si="2"/>
        <v>0</v>
      </c>
      <c r="X50" s="146">
        <f t="shared" si="3"/>
        <v>0</v>
      </c>
      <c r="Y50" s="129">
        <f t="shared" si="4"/>
        <v>0</v>
      </c>
      <c r="Z50" s="129">
        <f t="shared" si="5"/>
        <v>0</v>
      </c>
      <c r="AA50" s="129">
        <f t="shared" si="6"/>
        <v>0</v>
      </c>
      <c r="AB50" s="67"/>
    </row>
    <row r="51" spans="1:28" ht="15">
      <c r="A51" s="66">
        <f t="shared" si="7"/>
        <v>0</v>
      </c>
      <c r="B51" s="66">
        <f t="shared" si="8"/>
        <v>0</v>
      </c>
      <c r="C51" s="66">
        <f t="shared" si="9"/>
        <v>0</v>
      </c>
      <c r="D51" s="66">
        <f t="shared" si="10"/>
        <v>0</v>
      </c>
      <c r="E51" s="66">
        <f t="shared" si="11"/>
        <v>0</v>
      </c>
      <c r="F51" s="141">
        <f t="shared" si="12"/>
        <v>0</v>
      </c>
      <c r="G51" s="141">
        <f t="shared" si="13"/>
        <v>0</v>
      </c>
      <c r="H51" s="66">
        <f t="shared" si="14"/>
        <v>0</v>
      </c>
      <c r="I51" s="66">
        <f t="shared" si="15"/>
        <v>110</v>
      </c>
      <c r="J51" s="66">
        <f t="shared" si="16"/>
        <v>0</v>
      </c>
      <c r="K51" s="141">
        <f t="shared" si="17"/>
        <v>2018</v>
      </c>
      <c r="L51" s="66">
        <f t="shared" si="18"/>
        <v>55</v>
      </c>
      <c r="M51" s="66">
        <f t="shared" si="19"/>
        <v>55</v>
      </c>
      <c r="N51" s="147">
        <f t="shared" si="20"/>
        <v>110</v>
      </c>
      <c r="O51" s="143">
        <f t="shared" si="21"/>
        <v>0</v>
      </c>
      <c r="P51" s="144" t="s">
        <v>229</v>
      </c>
      <c r="Q51" s="37">
        <v>102</v>
      </c>
      <c r="R51" s="145"/>
      <c r="S51" s="39">
        <v>6</v>
      </c>
      <c r="T51" s="42">
        <v>5</v>
      </c>
      <c r="U51" s="146">
        <f t="shared" si="0"/>
        <v>1</v>
      </c>
      <c r="V51" s="146">
        <f t="shared" si="1"/>
        <v>5.5</v>
      </c>
      <c r="W51" s="146">
        <f t="shared" si="2"/>
        <v>0.09090909090909091</v>
      </c>
      <c r="X51" s="146">
        <f t="shared" si="3"/>
        <v>0.5</v>
      </c>
      <c r="Y51" s="129">
        <f t="shared" si="4"/>
        <v>0.7071067811865476</v>
      </c>
      <c r="Z51" s="129">
        <f t="shared" si="5"/>
        <v>0.128564869306645</v>
      </c>
      <c r="AA51" s="129">
        <f t="shared" si="6"/>
        <v>0.09090909090909091</v>
      </c>
      <c r="AB51" s="67"/>
    </row>
    <row r="52" spans="1:28" ht="15">
      <c r="A52" s="66">
        <f t="shared" si="7"/>
        <v>0</v>
      </c>
      <c r="B52" s="66">
        <f t="shared" si="8"/>
        <v>0</v>
      </c>
      <c r="C52" s="66">
        <f t="shared" si="9"/>
        <v>0</v>
      </c>
      <c r="D52" s="66">
        <f t="shared" si="10"/>
        <v>0</v>
      </c>
      <c r="E52" s="66">
        <f t="shared" si="11"/>
        <v>0</v>
      </c>
      <c r="F52" s="141">
        <f t="shared" si="12"/>
        <v>0</v>
      </c>
      <c r="G52" s="141">
        <f t="shared" si="13"/>
        <v>0</v>
      </c>
      <c r="H52" s="66">
        <f t="shared" si="14"/>
        <v>0</v>
      </c>
      <c r="I52" s="66">
        <f t="shared" si="15"/>
        <v>110</v>
      </c>
      <c r="J52" s="66">
        <f t="shared" si="16"/>
        <v>0</v>
      </c>
      <c r="K52" s="141">
        <f t="shared" si="17"/>
        <v>2018</v>
      </c>
      <c r="L52" s="66">
        <f t="shared" si="18"/>
        <v>55</v>
      </c>
      <c r="M52" s="66">
        <f t="shared" si="19"/>
        <v>55</v>
      </c>
      <c r="N52" s="147">
        <f t="shared" si="20"/>
        <v>110</v>
      </c>
      <c r="O52" s="143">
        <f t="shared" si="21"/>
        <v>0</v>
      </c>
      <c r="P52" s="144" t="s">
        <v>229</v>
      </c>
      <c r="Q52" s="37">
        <v>103</v>
      </c>
      <c r="R52" s="145"/>
      <c r="S52" s="39">
        <v>6</v>
      </c>
      <c r="T52" s="42">
        <v>6</v>
      </c>
      <c r="U52" s="146">
        <f t="shared" si="0"/>
        <v>0</v>
      </c>
      <c r="V52" s="146">
        <f t="shared" si="1"/>
        <v>6</v>
      </c>
      <c r="W52" s="146">
        <f t="shared" si="2"/>
        <v>0</v>
      </c>
      <c r="X52" s="146">
        <f t="shared" si="3"/>
        <v>0</v>
      </c>
      <c r="Y52" s="129">
        <f t="shared" si="4"/>
        <v>0</v>
      </c>
      <c r="Z52" s="129">
        <f t="shared" si="5"/>
        <v>0</v>
      </c>
      <c r="AA52" s="129">
        <f t="shared" si="6"/>
        <v>0</v>
      </c>
      <c r="AB52" s="67"/>
    </row>
    <row r="53" spans="1:28" ht="15">
      <c r="A53" s="66">
        <f t="shared" si="7"/>
        <v>0</v>
      </c>
      <c r="B53" s="66">
        <f t="shared" si="8"/>
        <v>0</v>
      </c>
      <c r="C53" s="66">
        <f t="shared" si="9"/>
        <v>0</v>
      </c>
      <c r="D53" s="66">
        <f t="shared" si="10"/>
        <v>0</v>
      </c>
      <c r="E53" s="66">
        <f t="shared" si="11"/>
        <v>0</v>
      </c>
      <c r="F53" s="141">
        <f t="shared" si="12"/>
        <v>0</v>
      </c>
      <c r="G53" s="141">
        <f t="shared" si="13"/>
        <v>0</v>
      </c>
      <c r="H53" s="66">
        <f t="shared" si="14"/>
        <v>0</v>
      </c>
      <c r="I53" s="66">
        <f t="shared" si="15"/>
        <v>110</v>
      </c>
      <c r="J53" s="66">
        <f t="shared" si="16"/>
        <v>0</v>
      </c>
      <c r="K53" s="141">
        <f t="shared" si="17"/>
        <v>2018</v>
      </c>
      <c r="L53" s="66">
        <f t="shared" si="18"/>
        <v>55</v>
      </c>
      <c r="M53" s="66">
        <f t="shared" si="19"/>
        <v>55</v>
      </c>
      <c r="N53" s="147">
        <f t="shared" si="20"/>
        <v>110</v>
      </c>
      <c r="O53" s="143">
        <f t="shared" si="21"/>
        <v>0</v>
      </c>
      <c r="P53" s="144" t="s">
        <v>229</v>
      </c>
      <c r="Q53" s="37">
        <v>104</v>
      </c>
      <c r="R53" s="145"/>
      <c r="S53" s="39">
        <v>5</v>
      </c>
      <c r="T53" s="42">
        <v>4</v>
      </c>
      <c r="U53" s="146">
        <f t="shared" si="0"/>
        <v>1</v>
      </c>
      <c r="V53" s="146">
        <f t="shared" si="1"/>
        <v>4.5</v>
      </c>
      <c r="W53" s="146">
        <f t="shared" si="2"/>
        <v>0.1111111111111111</v>
      </c>
      <c r="X53" s="146">
        <f t="shared" si="3"/>
        <v>0.5</v>
      </c>
      <c r="Y53" s="129">
        <f t="shared" si="4"/>
        <v>0.7071067811865476</v>
      </c>
      <c r="Z53" s="129">
        <f t="shared" si="5"/>
        <v>0.15713484026367724</v>
      </c>
      <c r="AA53" s="129">
        <f t="shared" si="6"/>
        <v>0.11111111111111112</v>
      </c>
      <c r="AB53" s="67"/>
    </row>
    <row r="54" spans="1:28" ht="15">
      <c r="A54" s="66">
        <f t="shared" si="7"/>
        <v>0</v>
      </c>
      <c r="B54" s="66">
        <f t="shared" si="8"/>
        <v>0</v>
      </c>
      <c r="C54" s="66">
        <f t="shared" si="9"/>
        <v>0</v>
      </c>
      <c r="D54" s="66">
        <f t="shared" si="10"/>
        <v>0</v>
      </c>
      <c r="E54" s="66">
        <f t="shared" si="11"/>
        <v>0</v>
      </c>
      <c r="F54" s="141">
        <f t="shared" si="12"/>
        <v>0</v>
      </c>
      <c r="G54" s="141">
        <f t="shared" si="13"/>
        <v>0</v>
      </c>
      <c r="H54" s="66">
        <f t="shared" si="14"/>
        <v>0</v>
      </c>
      <c r="I54" s="66">
        <f t="shared" si="15"/>
        <v>110</v>
      </c>
      <c r="J54" s="66">
        <f t="shared" si="16"/>
        <v>0</v>
      </c>
      <c r="K54" s="141">
        <f t="shared" si="17"/>
        <v>2018</v>
      </c>
      <c r="L54" s="66">
        <f t="shared" si="18"/>
        <v>55</v>
      </c>
      <c r="M54" s="66">
        <f t="shared" si="19"/>
        <v>55</v>
      </c>
      <c r="N54" s="147">
        <f t="shared" si="20"/>
        <v>110</v>
      </c>
      <c r="O54" s="143">
        <f t="shared" si="21"/>
        <v>0</v>
      </c>
      <c r="P54" s="144" t="s">
        <v>229</v>
      </c>
      <c r="Q54" s="37">
        <v>105</v>
      </c>
      <c r="R54" s="145"/>
      <c r="S54" s="39">
        <v>5</v>
      </c>
      <c r="T54" s="42">
        <v>5</v>
      </c>
      <c r="U54" s="146">
        <f t="shared" si="0"/>
        <v>0</v>
      </c>
      <c r="V54" s="146">
        <f t="shared" si="1"/>
        <v>5</v>
      </c>
      <c r="W54" s="146">
        <f t="shared" si="2"/>
        <v>0</v>
      </c>
      <c r="X54" s="146">
        <f t="shared" si="3"/>
        <v>0</v>
      </c>
      <c r="Y54" s="129">
        <f t="shared" si="4"/>
        <v>0</v>
      </c>
      <c r="Z54" s="129">
        <f t="shared" si="5"/>
        <v>0</v>
      </c>
      <c r="AA54" s="129">
        <f t="shared" si="6"/>
        <v>0</v>
      </c>
      <c r="AB54" s="67"/>
    </row>
    <row r="55" spans="1:28" ht="15">
      <c r="A55" s="66">
        <f t="shared" si="7"/>
        <v>0</v>
      </c>
      <c r="B55" s="66">
        <f t="shared" si="8"/>
        <v>0</v>
      </c>
      <c r="C55" s="66">
        <f t="shared" si="9"/>
        <v>0</v>
      </c>
      <c r="D55" s="66">
        <f t="shared" si="10"/>
        <v>0</v>
      </c>
      <c r="E55" s="66">
        <f t="shared" si="11"/>
        <v>0</v>
      </c>
      <c r="F55" s="141">
        <f t="shared" si="12"/>
        <v>0</v>
      </c>
      <c r="G55" s="141">
        <f t="shared" si="13"/>
        <v>0</v>
      </c>
      <c r="H55" s="66">
        <f t="shared" si="14"/>
        <v>0</v>
      </c>
      <c r="I55" s="66">
        <f t="shared" si="15"/>
        <v>110</v>
      </c>
      <c r="J55" s="66">
        <f t="shared" si="16"/>
        <v>0</v>
      </c>
      <c r="K55" s="141">
        <f t="shared" si="17"/>
        <v>2018</v>
      </c>
      <c r="L55" s="66">
        <f t="shared" si="18"/>
        <v>55</v>
      </c>
      <c r="M55" s="66">
        <f t="shared" si="19"/>
        <v>55</v>
      </c>
      <c r="N55" s="147">
        <f t="shared" si="20"/>
        <v>110</v>
      </c>
      <c r="O55" s="143">
        <f t="shared" si="21"/>
        <v>0</v>
      </c>
      <c r="P55" s="144" t="s">
        <v>229</v>
      </c>
      <c r="Q55" s="37">
        <v>106</v>
      </c>
      <c r="R55" s="145"/>
      <c r="S55" s="39">
        <v>5</v>
      </c>
      <c r="T55" s="42">
        <v>5</v>
      </c>
      <c r="U55" s="146">
        <f t="shared" si="0"/>
        <v>0</v>
      </c>
      <c r="V55" s="146">
        <f t="shared" si="1"/>
        <v>5</v>
      </c>
      <c r="W55" s="146">
        <f t="shared" si="2"/>
        <v>0</v>
      </c>
      <c r="X55" s="146">
        <f t="shared" si="3"/>
        <v>0</v>
      </c>
      <c r="Y55" s="129">
        <f t="shared" si="4"/>
        <v>0</v>
      </c>
      <c r="Z55" s="129">
        <f t="shared" si="5"/>
        <v>0</v>
      </c>
      <c r="AA55" s="129">
        <f t="shared" si="6"/>
        <v>0</v>
      </c>
      <c r="AB55" s="67"/>
    </row>
    <row r="56" spans="1:28" ht="15">
      <c r="A56" s="66">
        <f t="shared" si="7"/>
        <v>0</v>
      </c>
      <c r="B56" s="66">
        <f t="shared" si="8"/>
        <v>0</v>
      </c>
      <c r="C56" s="66">
        <f t="shared" si="9"/>
        <v>0</v>
      </c>
      <c r="D56" s="66">
        <f t="shared" si="10"/>
        <v>0</v>
      </c>
      <c r="E56" s="66">
        <f t="shared" si="11"/>
        <v>0</v>
      </c>
      <c r="F56" s="141">
        <f t="shared" si="12"/>
        <v>0</v>
      </c>
      <c r="G56" s="141">
        <f t="shared" si="13"/>
        <v>0</v>
      </c>
      <c r="H56" s="66">
        <f t="shared" si="14"/>
        <v>0</v>
      </c>
      <c r="I56" s="66">
        <f t="shared" si="15"/>
        <v>110</v>
      </c>
      <c r="J56" s="66">
        <f t="shared" si="16"/>
        <v>0</v>
      </c>
      <c r="K56" s="141">
        <f t="shared" si="17"/>
        <v>2018</v>
      </c>
      <c r="L56" s="66">
        <f t="shared" si="18"/>
        <v>55</v>
      </c>
      <c r="M56" s="66">
        <f t="shared" si="19"/>
        <v>55</v>
      </c>
      <c r="N56" s="147">
        <f t="shared" si="20"/>
        <v>110</v>
      </c>
      <c r="O56" s="143">
        <f t="shared" si="21"/>
        <v>0</v>
      </c>
      <c r="P56" s="144" t="s">
        <v>229</v>
      </c>
      <c r="Q56" s="37">
        <v>107</v>
      </c>
      <c r="R56" s="145"/>
      <c r="S56" s="39">
        <v>5</v>
      </c>
      <c r="T56" s="42">
        <v>5</v>
      </c>
      <c r="U56" s="146">
        <f t="shared" si="0"/>
        <v>0</v>
      </c>
      <c r="V56" s="146">
        <f t="shared" si="1"/>
        <v>5</v>
      </c>
      <c r="W56" s="146">
        <f t="shared" si="2"/>
        <v>0</v>
      </c>
      <c r="X56" s="146">
        <f t="shared" si="3"/>
        <v>0</v>
      </c>
      <c r="Y56" s="129">
        <f t="shared" si="4"/>
        <v>0</v>
      </c>
      <c r="Z56" s="129">
        <f t="shared" si="5"/>
        <v>0</v>
      </c>
      <c r="AA56" s="129">
        <f t="shared" si="6"/>
        <v>0</v>
      </c>
      <c r="AB56" s="67"/>
    </row>
    <row r="57" spans="1:28" ht="15">
      <c r="A57" s="66">
        <f t="shared" si="7"/>
        <v>0</v>
      </c>
      <c r="B57" s="66">
        <f t="shared" si="8"/>
        <v>0</v>
      </c>
      <c r="C57" s="66">
        <f t="shared" si="9"/>
        <v>0</v>
      </c>
      <c r="D57" s="66">
        <f t="shared" si="10"/>
        <v>0</v>
      </c>
      <c r="E57" s="66">
        <f t="shared" si="11"/>
        <v>0</v>
      </c>
      <c r="F57" s="141">
        <f t="shared" si="12"/>
        <v>0</v>
      </c>
      <c r="G57" s="141">
        <f t="shared" si="13"/>
        <v>0</v>
      </c>
      <c r="H57" s="66">
        <f t="shared" si="14"/>
        <v>0</v>
      </c>
      <c r="I57" s="66">
        <f t="shared" si="15"/>
        <v>110</v>
      </c>
      <c r="J57" s="66">
        <f t="shared" si="16"/>
        <v>0</v>
      </c>
      <c r="K57" s="141">
        <f t="shared" si="17"/>
        <v>2018</v>
      </c>
      <c r="L57" s="66">
        <f t="shared" si="18"/>
        <v>55</v>
      </c>
      <c r="M57" s="66">
        <f t="shared" si="19"/>
        <v>55</v>
      </c>
      <c r="N57" s="147">
        <f t="shared" si="20"/>
        <v>110</v>
      </c>
      <c r="O57" s="143">
        <f t="shared" si="21"/>
        <v>0</v>
      </c>
      <c r="P57" s="144" t="s">
        <v>229</v>
      </c>
      <c r="Q57" s="37">
        <v>108</v>
      </c>
      <c r="R57" s="145"/>
      <c r="S57" s="39">
        <v>6</v>
      </c>
      <c r="T57" s="42">
        <v>5</v>
      </c>
      <c r="U57" s="146">
        <f t="shared" si="0"/>
        <v>1</v>
      </c>
      <c r="V57" s="146">
        <f t="shared" si="1"/>
        <v>5.5</v>
      </c>
      <c r="W57" s="146">
        <f t="shared" si="2"/>
        <v>0.09090909090909091</v>
      </c>
      <c r="X57" s="146">
        <f t="shared" si="3"/>
        <v>0.5</v>
      </c>
      <c r="Y57" s="129">
        <f t="shared" si="4"/>
        <v>0.7071067811865476</v>
      </c>
      <c r="Z57" s="129">
        <f t="shared" si="5"/>
        <v>0.128564869306645</v>
      </c>
      <c r="AA57" s="129">
        <f t="shared" si="6"/>
        <v>0.09090909090909091</v>
      </c>
      <c r="AB57" s="67"/>
    </row>
    <row r="58" spans="1:28" ht="15">
      <c r="A58" s="66">
        <f t="shared" si="7"/>
        <v>0</v>
      </c>
      <c r="B58" s="66">
        <f t="shared" si="8"/>
        <v>0</v>
      </c>
      <c r="C58" s="66">
        <f t="shared" si="9"/>
        <v>0</v>
      </c>
      <c r="D58" s="66">
        <f t="shared" si="10"/>
        <v>0</v>
      </c>
      <c r="E58" s="66">
        <f t="shared" si="11"/>
        <v>0</v>
      </c>
      <c r="F58" s="141">
        <f t="shared" si="12"/>
        <v>0</v>
      </c>
      <c r="G58" s="141">
        <f t="shared" si="13"/>
        <v>0</v>
      </c>
      <c r="H58" s="66">
        <f t="shared" si="14"/>
        <v>0</v>
      </c>
      <c r="I58" s="66">
        <f t="shared" si="15"/>
        <v>110</v>
      </c>
      <c r="J58" s="66">
        <f t="shared" si="16"/>
        <v>0</v>
      </c>
      <c r="K58" s="141">
        <f t="shared" si="17"/>
        <v>2018</v>
      </c>
      <c r="L58" s="66">
        <f t="shared" si="18"/>
        <v>55</v>
      </c>
      <c r="M58" s="66">
        <f t="shared" si="19"/>
        <v>55</v>
      </c>
      <c r="N58" s="147">
        <f t="shared" si="20"/>
        <v>110</v>
      </c>
      <c r="O58" s="143">
        <f t="shared" si="21"/>
        <v>0</v>
      </c>
      <c r="P58" s="144" t="s">
        <v>229</v>
      </c>
      <c r="Q58" s="37">
        <v>109</v>
      </c>
      <c r="R58" s="145"/>
      <c r="S58" s="39">
        <v>6</v>
      </c>
      <c r="T58" s="42">
        <v>6</v>
      </c>
      <c r="U58" s="146">
        <f t="shared" si="0"/>
        <v>0</v>
      </c>
      <c r="V58" s="146">
        <f t="shared" si="1"/>
        <v>6</v>
      </c>
      <c r="W58" s="146">
        <f t="shared" si="2"/>
        <v>0</v>
      </c>
      <c r="X58" s="146">
        <f t="shared" si="3"/>
        <v>0</v>
      </c>
      <c r="Y58" s="129">
        <f t="shared" si="4"/>
        <v>0</v>
      </c>
      <c r="Z58" s="129">
        <f t="shared" si="5"/>
        <v>0</v>
      </c>
      <c r="AA58" s="129">
        <f t="shared" si="6"/>
        <v>0</v>
      </c>
      <c r="AB58" s="67"/>
    </row>
    <row r="59" spans="1:28" ht="15">
      <c r="A59" s="66">
        <f t="shared" si="7"/>
        <v>0</v>
      </c>
      <c r="B59" s="66">
        <f t="shared" si="8"/>
        <v>0</v>
      </c>
      <c r="C59" s="66">
        <f t="shared" si="9"/>
        <v>0</v>
      </c>
      <c r="D59" s="66">
        <f t="shared" si="10"/>
        <v>0</v>
      </c>
      <c r="E59" s="66">
        <f t="shared" si="11"/>
        <v>0</v>
      </c>
      <c r="F59" s="141">
        <f t="shared" si="12"/>
        <v>0</v>
      </c>
      <c r="G59" s="141">
        <f t="shared" si="13"/>
        <v>0</v>
      </c>
      <c r="H59" s="66">
        <f t="shared" si="14"/>
        <v>0</v>
      </c>
      <c r="I59" s="66">
        <f t="shared" si="15"/>
        <v>110</v>
      </c>
      <c r="J59" s="66">
        <f t="shared" si="16"/>
        <v>0</v>
      </c>
      <c r="K59" s="141">
        <f t="shared" si="17"/>
        <v>2018</v>
      </c>
      <c r="L59" s="66">
        <f t="shared" si="18"/>
        <v>55</v>
      </c>
      <c r="M59" s="66">
        <f t="shared" si="19"/>
        <v>55</v>
      </c>
      <c r="N59" s="147">
        <f t="shared" si="20"/>
        <v>110</v>
      </c>
      <c r="O59" s="143">
        <f t="shared" si="21"/>
        <v>0</v>
      </c>
      <c r="P59" s="144" t="s">
        <v>229</v>
      </c>
      <c r="Q59" s="37">
        <v>110</v>
      </c>
      <c r="R59" s="145"/>
      <c r="S59" s="39">
        <v>5</v>
      </c>
      <c r="T59" s="42">
        <v>5</v>
      </c>
      <c r="U59" s="146">
        <f t="shared" si="0"/>
        <v>0</v>
      </c>
      <c r="V59" s="146">
        <f t="shared" si="1"/>
        <v>5</v>
      </c>
      <c r="W59" s="146">
        <f t="shared" si="2"/>
        <v>0</v>
      </c>
      <c r="X59" s="146">
        <f t="shared" si="3"/>
        <v>0</v>
      </c>
      <c r="Y59" s="129">
        <f t="shared" si="4"/>
        <v>0</v>
      </c>
      <c r="Z59" s="129">
        <f t="shared" si="5"/>
        <v>0</v>
      </c>
      <c r="AA59" s="129">
        <f t="shared" si="6"/>
        <v>0</v>
      </c>
      <c r="AB59" s="67"/>
    </row>
    <row r="60" spans="1:28" ht="15">
      <c r="A60" s="66">
        <f t="shared" si="7"/>
        <v>0</v>
      </c>
      <c r="B60" s="66">
        <f t="shared" si="8"/>
        <v>0</v>
      </c>
      <c r="C60" s="66">
        <f t="shared" si="9"/>
        <v>0</v>
      </c>
      <c r="D60" s="66">
        <f t="shared" si="10"/>
        <v>0</v>
      </c>
      <c r="E60" s="66">
        <f t="shared" si="11"/>
        <v>0</v>
      </c>
      <c r="F60" s="141">
        <f t="shared" si="12"/>
        <v>0</v>
      </c>
      <c r="G60" s="141">
        <f t="shared" si="13"/>
        <v>0</v>
      </c>
      <c r="H60" s="66">
        <f t="shared" si="14"/>
        <v>0</v>
      </c>
      <c r="I60" s="66">
        <f t="shared" si="15"/>
        <v>110</v>
      </c>
      <c r="J60" s="66">
        <f t="shared" si="16"/>
        <v>0</v>
      </c>
      <c r="K60" s="141">
        <f t="shared" si="17"/>
        <v>2018</v>
      </c>
      <c r="L60" s="66">
        <f t="shared" si="18"/>
        <v>55</v>
      </c>
      <c r="M60" s="66">
        <f t="shared" si="19"/>
        <v>55</v>
      </c>
      <c r="N60" s="147">
        <f t="shared" si="20"/>
        <v>110</v>
      </c>
      <c r="O60" s="143">
        <f t="shared" si="21"/>
        <v>0</v>
      </c>
      <c r="P60" s="144" t="s">
        <v>229</v>
      </c>
      <c r="Q60" s="37">
        <v>111</v>
      </c>
      <c r="R60" s="145"/>
      <c r="S60" s="39">
        <v>5</v>
      </c>
      <c r="T60" s="42">
        <v>6</v>
      </c>
      <c r="U60" s="146">
        <f t="shared" si="0"/>
        <v>1</v>
      </c>
      <c r="V60" s="146">
        <f t="shared" si="1"/>
        <v>5.5</v>
      </c>
      <c r="W60" s="146">
        <f t="shared" si="2"/>
        <v>0.09090909090909091</v>
      </c>
      <c r="X60" s="146">
        <f t="shared" si="3"/>
        <v>0.5</v>
      </c>
      <c r="Y60" s="129">
        <f t="shared" si="4"/>
        <v>0.7071067811865476</v>
      </c>
      <c r="Z60" s="129">
        <f t="shared" si="5"/>
        <v>0.128564869306645</v>
      </c>
      <c r="AA60" s="129">
        <f t="shared" si="6"/>
        <v>0.09090909090909091</v>
      </c>
      <c r="AB60" s="67"/>
    </row>
    <row r="61" spans="1:28" ht="15">
      <c r="A61" s="66">
        <f t="shared" si="7"/>
        <v>0</v>
      </c>
      <c r="B61" s="66">
        <f t="shared" si="8"/>
        <v>0</v>
      </c>
      <c r="C61" s="66">
        <f t="shared" si="9"/>
        <v>0</v>
      </c>
      <c r="D61" s="66">
        <f t="shared" si="10"/>
        <v>0</v>
      </c>
      <c r="E61" s="66">
        <f t="shared" si="11"/>
        <v>0</v>
      </c>
      <c r="F61" s="141">
        <f t="shared" si="12"/>
        <v>0</v>
      </c>
      <c r="G61" s="141">
        <f t="shared" si="13"/>
        <v>0</v>
      </c>
      <c r="H61" s="66">
        <f t="shared" si="14"/>
        <v>0</v>
      </c>
      <c r="I61" s="66">
        <f t="shared" si="15"/>
        <v>110</v>
      </c>
      <c r="J61" s="66">
        <f t="shared" si="16"/>
        <v>0</v>
      </c>
      <c r="K61" s="141">
        <f t="shared" si="17"/>
        <v>2018</v>
      </c>
      <c r="L61" s="66">
        <f t="shared" si="18"/>
        <v>55</v>
      </c>
      <c r="M61" s="66">
        <f t="shared" si="19"/>
        <v>55</v>
      </c>
      <c r="N61" s="147">
        <f t="shared" si="20"/>
        <v>110</v>
      </c>
      <c r="O61" s="143">
        <f t="shared" si="21"/>
        <v>0</v>
      </c>
      <c r="P61" s="144" t="s">
        <v>229</v>
      </c>
      <c r="Q61" s="37">
        <v>112</v>
      </c>
      <c r="R61" s="145"/>
      <c r="S61" s="39">
        <v>6</v>
      </c>
      <c r="T61" s="42">
        <v>6</v>
      </c>
      <c r="U61" s="146">
        <f t="shared" si="0"/>
        <v>0</v>
      </c>
      <c r="V61" s="146">
        <f t="shared" si="1"/>
        <v>6</v>
      </c>
      <c r="W61" s="146">
        <f t="shared" si="2"/>
        <v>0</v>
      </c>
      <c r="X61" s="146">
        <f t="shared" si="3"/>
        <v>0</v>
      </c>
      <c r="Y61" s="129">
        <f t="shared" si="4"/>
        <v>0</v>
      </c>
      <c r="Z61" s="129">
        <f t="shared" si="5"/>
        <v>0</v>
      </c>
      <c r="AA61" s="129">
        <f t="shared" si="6"/>
        <v>0</v>
      </c>
      <c r="AB61" s="67"/>
    </row>
    <row r="62" spans="1:28" ht="15">
      <c r="A62" s="66">
        <f t="shared" si="7"/>
        <v>0</v>
      </c>
      <c r="B62" s="66">
        <f t="shared" si="8"/>
        <v>0</v>
      </c>
      <c r="C62" s="66">
        <f t="shared" si="9"/>
        <v>0</v>
      </c>
      <c r="D62" s="66">
        <f t="shared" si="10"/>
        <v>0</v>
      </c>
      <c r="E62" s="66">
        <f t="shared" si="11"/>
        <v>0</v>
      </c>
      <c r="F62" s="141">
        <f t="shared" si="12"/>
        <v>0</v>
      </c>
      <c r="G62" s="141">
        <f t="shared" si="13"/>
        <v>0</v>
      </c>
      <c r="H62" s="66">
        <f t="shared" si="14"/>
        <v>0</v>
      </c>
      <c r="I62" s="66">
        <f t="shared" si="15"/>
        <v>110</v>
      </c>
      <c r="J62" s="66">
        <f t="shared" si="16"/>
        <v>0</v>
      </c>
      <c r="K62" s="141">
        <f t="shared" si="17"/>
        <v>2018</v>
      </c>
      <c r="L62" s="66">
        <f t="shared" si="18"/>
        <v>55</v>
      </c>
      <c r="M62" s="66">
        <f t="shared" si="19"/>
        <v>55</v>
      </c>
      <c r="N62" s="147">
        <f t="shared" si="20"/>
        <v>110</v>
      </c>
      <c r="O62" s="143">
        <f t="shared" si="21"/>
        <v>0</v>
      </c>
      <c r="P62" s="144" t="s">
        <v>229</v>
      </c>
      <c r="Q62" s="37">
        <v>113</v>
      </c>
      <c r="R62" s="145"/>
      <c r="S62" s="39">
        <v>7</v>
      </c>
      <c r="T62" s="42">
        <v>6</v>
      </c>
      <c r="U62" s="146">
        <f t="shared" si="0"/>
        <v>1</v>
      </c>
      <c r="V62" s="146">
        <f t="shared" si="1"/>
        <v>6.5</v>
      </c>
      <c r="W62" s="146">
        <f t="shared" si="2"/>
        <v>0.07692307692307693</v>
      </c>
      <c r="X62" s="146">
        <f t="shared" si="3"/>
        <v>0.5</v>
      </c>
      <c r="Y62" s="129">
        <f t="shared" si="4"/>
        <v>0.7071067811865476</v>
      </c>
      <c r="Z62" s="129">
        <f t="shared" si="5"/>
        <v>0.10878565864408424</v>
      </c>
      <c r="AA62" s="129">
        <f t="shared" si="6"/>
        <v>0.07692307692307691</v>
      </c>
      <c r="AB62" s="67"/>
    </row>
    <row r="63" spans="1:28" ht="15">
      <c r="A63" s="66">
        <f t="shared" si="7"/>
        <v>0</v>
      </c>
      <c r="B63" s="66">
        <f t="shared" si="8"/>
        <v>0</v>
      </c>
      <c r="C63" s="66">
        <f t="shared" si="9"/>
        <v>0</v>
      </c>
      <c r="D63" s="66">
        <f t="shared" si="10"/>
        <v>0</v>
      </c>
      <c r="E63" s="66">
        <f t="shared" si="11"/>
        <v>0</v>
      </c>
      <c r="F63" s="141">
        <f t="shared" si="12"/>
        <v>0</v>
      </c>
      <c r="G63" s="141">
        <f t="shared" si="13"/>
        <v>0</v>
      </c>
      <c r="H63" s="66">
        <f t="shared" si="14"/>
        <v>0</v>
      </c>
      <c r="I63" s="66">
        <f t="shared" si="15"/>
        <v>110</v>
      </c>
      <c r="J63" s="66">
        <f t="shared" si="16"/>
        <v>0</v>
      </c>
      <c r="K63" s="141">
        <f t="shared" si="17"/>
        <v>2018</v>
      </c>
      <c r="L63" s="66">
        <f t="shared" si="18"/>
        <v>55</v>
      </c>
      <c r="M63" s="66">
        <f t="shared" si="19"/>
        <v>55</v>
      </c>
      <c r="N63" s="147">
        <f t="shared" si="20"/>
        <v>110</v>
      </c>
      <c r="O63" s="143">
        <f t="shared" si="21"/>
        <v>0</v>
      </c>
      <c r="P63" s="144" t="s">
        <v>229</v>
      </c>
      <c r="Q63" s="37">
        <v>114</v>
      </c>
      <c r="R63" s="145"/>
      <c r="S63" s="39">
        <v>6</v>
      </c>
      <c r="T63" s="42">
        <v>6</v>
      </c>
      <c r="U63" s="146">
        <f t="shared" si="0"/>
        <v>0</v>
      </c>
      <c r="V63" s="146">
        <f t="shared" si="1"/>
        <v>6</v>
      </c>
      <c r="W63" s="146">
        <f t="shared" si="2"/>
        <v>0</v>
      </c>
      <c r="X63" s="146">
        <f t="shared" si="3"/>
        <v>0</v>
      </c>
      <c r="Y63" s="129">
        <f t="shared" si="4"/>
        <v>0</v>
      </c>
      <c r="Z63" s="129">
        <f t="shared" si="5"/>
        <v>0</v>
      </c>
      <c r="AA63" s="129">
        <f t="shared" si="6"/>
        <v>0</v>
      </c>
      <c r="AB63" s="67"/>
    </row>
    <row r="64" spans="1:28" ht="15">
      <c r="A64" s="66">
        <f t="shared" si="7"/>
        <v>0</v>
      </c>
      <c r="B64" s="66">
        <f t="shared" si="8"/>
        <v>0</v>
      </c>
      <c r="C64" s="66">
        <f t="shared" si="9"/>
        <v>0</v>
      </c>
      <c r="D64" s="66">
        <f t="shared" si="10"/>
        <v>0</v>
      </c>
      <c r="E64" s="66">
        <f t="shared" si="11"/>
        <v>0</v>
      </c>
      <c r="F64" s="141">
        <f t="shared" si="12"/>
        <v>0</v>
      </c>
      <c r="G64" s="141">
        <f t="shared" si="13"/>
        <v>0</v>
      </c>
      <c r="H64" s="66">
        <f t="shared" si="14"/>
        <v>0</v>
      </c>
      <c r="I64" s="66">
        <f t="shared" si="15"/>
        <v>110</v>
      </c>
      <c r="J64" s="66">
        <f t="shared" si="16"/>
        <v>0</v>
      </c>
      <c r="K64" s="141">
        <f t="shared" si="17"/>
        <v>2018</v>
      </c>
      <c r="L64" s="66">
        <f t="shared" si="18"/>
        <v>55</v>
      </c>
      <c r="M64" s="66">
        <f t="shared" si="19"/>
        <v>55</v>
      </c>
      <c r="N64" s="147">
        <f t="shared" si="20"/>
        <v>110</v>
      </c>
      <c r="O64" s="143">
        <f t="shared" si="21"/>
        <v>0</v>
      </c>
      <c r="P64" s="144" t="s">
        <v>229</v>
      </c>
      <c r="Q64" s="37">
        <v>115</v>
      </c>
      <c r="R64" s="145"/>
      <c r="S64" s="39">
        <v>5</v>
      </c>
      <c r="T64" s="42">
        <v>7</v>
      </c>
      <c r="U64" s="146">
        <f t="shared" si="0"/>
        <v>2</v>
      </c>
      <c r="V64" s="146">
        <f t="shared" si="1"/>
        <v>6</v>
      </c>
      <c r="W64" s="146">
        <f t="shared" si="2"/>
        <v>0.16666666666666666</v>
      </c>
      <c r="X64" s="146">
        <f t="shared" si="3"/>
        <v>2</v>
      </c>
      <c r="Y64" s="129">
        <f t="shared" si="4"/>
        <v>1.4142135623730951</v>
      </c>
      <c r="Z64" s="129">
        <f t="shared" si="5"/>
        <v>0.23570226039551587</v>
      </c>
      <c r="AA64" s="129">
        <f t="shared" si="6"/>
        <v>0.16666666666666669</v>
      </c>
      <c r="AB64" s="67"/>
    </row>
    <row r="65" spans="1:28" ht="15">
      <c r="A65" s="66">
        <f t="shared" si="7"/>
        <v>0</v>
      </c>
      <c r="B65" s="66">
        <f t="shared" si="8"/>
        <v>0</v>
      </c>
      <c r="C65" s="66">
        <f t="shared" si="9"/>
        <v>0</v>
      </c>
      <c r="D65" s="66">
        <f t="shared" si="10"/>
        <v>0</v>
      </c>
      <c r="E65" s="66">
        <f t="shared" si="11"/>
        <v>0</v>
      </c>
      <c r="F65" s="141">
        <f t="shared" si="12"/>
        <v>0</v>
      </c>
      <c r="G65" s="141">
        <f t="shared" si="13"/>
        <v>0</v>
      </c>
      <c r="H65" s="66">
        <f t="shared" si="14"/>
        <v>0</v>
      </c>
      <c r="I65" s="66">
        <f t="shared" si="15"/>
        <v>110</v>
      </c>
      <c r="J65" s="66">
        <f t="shared" si="16"/>
        <v>0</v>
      </c>
      <c r="K65" s="141">
        <f t="shared" si="17"/>
        <v>2018</v>
      </c>
      <c r="L65" s="66">
        <f t="shared" si="18"/>
        <v>55</v>
      </c>
      <c r="M65" s="66">
        <f t="shared" si="19"/>
        <v>55</v>
      </c>
      <c r="N65" s="147">
        <f t="shared" si="20"/>
        <v>110</v>
      </c>
      <c r="O65" s="143">
        <f t="shared" si="21"/>
        <v>0</v>
      </c>
      <c r="P65" s="144" t="s">
        <v>229</v>
      </c>
      <c r="Q65" s="37">
        <v>116</v>
      </c>
      <c r="R65" s="145"/>
      <c r="S65" s="39">
        <v>5</v>
      </c>
      <c r="T65" s="42">
        <v>6</v>
      </c>
      <c r="U65" s="146">
        <f t="shared" si="0"/>
        <v>1</v>
      </c>
      <c r="V65" s="146">
        <f t="shared" si="1"/>
        <v>5.5</v>
      </c>
      <c r="W65" s="146">
        <f t="shared" si="2"/>
        <v>0.09090909090909091</v>
      </c>
      <c r="X65" s="146">
        <f t="shared" si="3"/>
        <v>0.5</v>
      </c>
      <c r="Y65" s="129">
        <f t="shared" si="4"/>
        <v>0.7071067811865476</v>
      </c>
      <c r="Z65" s="129">
        <f t="shared" si="5"/>
        <v>0.128564869306645</v>
      </c>
      <c r="AA65" s="129">
        <f t="shared" si="6"/>
        <v>0.09090909090909091</v>
      </c>
      <c r="AB65" s="67"/>
    </row>
    <row r="66" spans="1:28" ht="15">
      <c r="A66" s="66">
        <f t="shared" si="7"/>
        <v>0</v>
      </c>
      <c r="B66" s="66">
        <f t="shared" si="8"/>
        <v>0</v>
      </c>
      <c r="C66" s="66">
        <f t="shared" si="9"/>
        <v>0</v>
      </c>
      <c r="D66" s="66">
        <f t="shared" si="10"/>
        <v>0</v>
      </c>
      <c r="E66" s="66">
        <f t="shared" si="11"/>
        <v>0</v>
      </c>
      <c r="F66" s="141">
        <f t="shared" si="12"/>
        <v>0</v>
      </c>
      <c r="G66" s="141">
        <f t="shared" si="13"/>
        <v>0</v>
      </c>
      <c r="H66" s="66">
        <f t="shared" si="14"/>
        <v>0</v>
      </c>
      <c r="I66" s="66">
        <f t="shared" si="15"/>
        <v>110</v>
      </c>
      <c r="J66" s="66">
        <f t="shared" si="16"/>
        <v>0</v>
      </c>
      <c r="K66" s="141">
        <f t="shared" si="17"/>
        <v>2018</v>
      </c>
      <c r="L66" s="66">
        <f t="shared" si="18"/>
        <v>55</v>
      </c>
      <c r="M66" s="66">
        <f t="shared" si="19"/>
        <v>55</v>
      </c>
      <c r="N66" s="147">
        <f t="shared" si="20"/>
        <v>110</v>
      </c>
      <c r="O66" s="143">
        <f t="shared" si="21"/>
        <v>0</v>
      </c>
      <c r="P66" s="144" t="s">
        <v>229</v>
      </c>
      <c r="Q66" s="37">
        <v>117</v>
      </c>
      <c r="R66" s="145"/>
      <c r="S66" s="39">
        <v>5</v>
      </c>
      <c r="T66" s="42">
        <v>5</v>
      </c>
      <c r="U66" s="146">
        <f t="shared" si="0"/>
        <v>0</v>
      </c>
      <c r="V66" s="146">
        <f t="shared" si="1"/>
        <v>5</v>
      </c>
      <c r="W66" s="146">
        <f t="shared" si="2"/>
        <v>0</v>
      </c>
      <c r="X66" s="146">
        <f t="shared" si="3"/>
        <v>0</v>
      </c>
      <c r="Y66" s="129">
        <f t="shared" si="4"/>
        <v>0</v>
      </c>
      <c r="Z66" s="129">
        <f t="shared" si="5"/>
        <v>0</v>
      </c>
      <c r="AA66" s="129">
        <f t="shared" si="6"/>
        <v>0</v>
      </c>
      <c r="AB66" s="67"/>
    </row>
    <row r="67" spans="1:28" ht="15">
      <c r="A67" s="66">
        <f t="shared" si="7"/>
        <v>0</v>
      </c>
      <c r="B67" s="66">
        <f t="shared" si="8"/>
        <v>0</v>
      </c>
      <c r="C67" s="66">
        <f t="shared" si="9"/>
        <v>0</v>
      </c>
      <c r="D67" s="66">
        <f t="shared" si="10"/>
        <v>0</v>
      </c>
      <c r="E67" s="66">
        <f t="shared" si="11"/>
        <v>0</v>
      </c>
      <c r="F67" s="141">
        <f t="shared" si="12"/>
        <v>0</v>
      </c>
      <c r="G67" s="141">
        <f t="shared" si="13"/>
        <v>0</v>
      </c>
      <c r="H67" s="66">
        <f t="shared" si="14"/>
        <v>0</v>
      </c>
      <c r="I67" s="66">
        <f t="shared" si="15"/>
        <v>110</v>
      </c>
      <c r="J67" s="66">
        <f t="shared" si="16"/>
        <v>0</v>
      </c>
      <c r="K67" s="141">
        <f t="shared" si="17"/>
        <v>2018</v>
      </c>
      <c r="L67" s="66">
        <f t="shared" si="18"/>
        <v>55</v>
      </c>
      <c r="M67" s="66">
        <f t="shared" si="19"/>
        <v>55</v>
      </c>
      <c r="N67" s="147">
        <f t="shared" si="20"/>
        <v>110</v>
      </c>
      <c r="O67" s="143">
        <f t="shared" si="21"/>
        <v>0</v>
      </c>
      <c r="P67" s="144" t="s">
        <v>229</v>
      </c>
      <c r="Q67" s="37">
        <v>118</v>
      </c>
      <c r="R67" s="145"/>
      <c r="S67" s="39">
        <v>6</v>
      </c>
      <c r="T67" s="42">
        <v>5</v>
      </c>
      <c r="U67" s="146">
        <f t="shared" si="0"/>
        <v>1</v>
      </c>
      <c r="V67" s="146">
        <f t="shared" si="1"/>
        <v>5.5</v>
      </c>
      <c r="W67" s="146">
        <f t="shared" si="2"/>
        <v>0.09090909090909091</v>
      </c>
      <c r="X67" s="146">
        <f t="shared" si="3"/>
        <v>0.5</v>
      </c>
      <c r="Y67" s="129">
        <f t="shared" si="4"/>
        <v>0.7071067811865476</v>
      </c>
      <c r="Z67" s="129">
        <f t="shared" si="5"/>
        <v>0.128564869306645</v>
      </c>
      <c r="AA67" s="129">
        <f t="shared" si="6"/>
        <v>0.09090909090909091</v>
      </c>
      <c r="AB67" s="67"/>
    </row>
    <row r="68" spans="1:28" ht="15">
      <c r="A68" s="66">
        <f t="shared" si="7"/>
        <v>0</v>
      </c>
      <c r="B68" s="66">
        <f t="shared" si="8"/>
        <v>0</v>
      </c>
      <c r="C68" s="66">
        <f t="shared" si="9"/>
        <v>0</v>
      </c>
      <c r="D68" s="66">
        <f t="shared" si="10"/>
        <v>0</v>
      </c>
      <c r="E68" s="66">
        <f t="shared" si="11"/>
        <v>0</v>
      </c>
      <c r="F68" s="141">
        <f t="shared" si="12"/>
        <v>0</v>
      </c>
      <c r="G68" s="141">
        <f t="shared" si="13"/>
        <v>0</v>
      </c>
      <c r="H68" s="66">
        <f t="shared" si="14"/>
        <v>0</v>
      </c>
      <c r="I68" s="66">
        <f t="shared" si="15"/>
        <v>110</v>
      </c>
      <c r="J68" s="66">
        <f t="shared" si="16"/>
        <v>0</v>
      </c>
      <c r="K68" s="141">
        <f t="shared" si="17"/>
        <v>2018</v>
      </c>
      <c r="L68" s="66">
        <f t="shared" si="18"/>
        <v>55</v>
      </c>
      <c r="M68" s="66">
        <f t="shared" si="19"/>
        <v>55</v>
      </c>
      <c r="N68" s="147">
        <f t="shared" si="20"/>
        <v>110</v>
      </c>
      <c r="O68" s="143">
        <f t="shared" si="21"/>
        <v>0</v>
      </c>
      <c r="P68" s="144" t="s">
        <v>229</v>
      </c>
      <c r="Q68" s="37">
        <v>119</v>
      </c>
      <c r="R68" s="145"/>
      <c r="S68" s="39">
        <v>5</v>
      </c>
      <c r="T68" s="42">
        <v>6</v>
      </c>
      <c r="U68" s="146">
        <f t="shared" si="0"/>
        <v>1</v>
      </c>
      <c r="V68" s="146">
        <f t="shared" si="1"/>
        <v>5.5</v>
      </c>
      <c r="W68" s="146">
        <f t="shared" si="2"/>
        <v>0.09090909090909091</v>
      </c>
      <c r="X68" s="146">
        <f t="shared" si="3"/>
        <v>0.5</v>
      </c>
      <c r="Y68" s="129">
        <f t="shared" si="4"/>
        <v>0.7071067811865476</v>
      </c>
      <c r="Z68" s="129">
        <f t="shared" si="5"/>
        <v>0.128564869306645</v>
      </c>
      <c r="AA68" s="129">
        <f t="shared" si="6"/>
        <v>0.09090909090909091</v>
      </c>
      <c r="AB68" s="67"/>
    </row>
    <row r="69" spans="1:28" ht="15">
      <c r="A69" s="66">
        <f t="shared" si="7"/>
        <v>0</v>
      </c>
      <c r="B69" s="66">
        <f t="shared" si="8"/>
        <v>0</v>
      </c>
      <c r="C69" s="66">
        <f t="shared" si="9"/>
        <v>0</v>
      </c>
      <c r="D69" s="66">
        <f t="shared" si="10"/>
        <v>0</v>
      </c>
      <c r="E69" s="66">
        <f t="shared" si="11"/>
        <v>0</v>
      </c>
      <c r="F69" s="141">
        <f t="shared" si="12"/>
        <v>0</v>
      </c>
      <c r="G69" s="141">
        <f t="shared" si="13"/>
        <v>0</v>
      </c>
      <c r="H69" s="66">
        <f t="shared" si="14"/>
        <v>0</v>
      </c>
      <c r="I69" s="66">
        <f t="shared" si="15"/>
        <v>110</v>
      </c>
      <c r="J69" s="66">
        <f t="shared" si="16"/>
        <v>0</v>
      </c>
      <c r="K69" s="141">
        <f t="shared" si="17"/>
        <v>2018</v>
      </c>
      <c r="L69" s="66">
        <f t="shared" si="18"/>
        <v>55</v>
      </c>
      <c r="M69" s="66">
        <f t="shared" si="19"/>
        <v>55</v>
      </c>
      <c r="N69" s="147">
        <f t="shared" si="20"/>
        <v>110</v>
      </c>
      <c r="O69" s="143">
        <f t="shared" si="21"/>
        <v>0</v>
      </c>
      <c r="P69" s="144" t="s">
        <v>229</v>
      </c>
      <c r="Q69" s="37">
        <v>120</v>
      </c>
      <c r="R69" s="145"/>
      <c r="S69" s="39">
        <v>6</v>
      </c>
      <c r="T69" s="42">
        <v>6</v>
      </c>
      <c r="U69" s="146">
        <f t="shared" si="0"/>
        <v>0</v>
      </c>
      <c r="V69" s="146">
        <f t="shared" si="1"/>
        <v>6</v>
      </c>
      <c r="W69" s="146">
        <f t="shared" si="2"/>
        <v>0</v>
      </c>
      <c r="X69" s="146">
        <f t="shared" si="3"/>
        <v>0</v>
      </c>
      <c r="Y69" s="129">
        <f t="shared" si="4"/>
        <v>0</v>
      </c>
      <c r="Z69" s="129">
        <f t="shared" si="5"/>
        <v>0</v>
      </c>
      <c r="AA69" s="129">
        <f t="shared" si="6"/>
        <v>0</v>
      </c>
      <c r="AB69" s="67"/>
    </row>
    <row r="70" spans="1:28" ht="15">
      <c r="A70" s="66">
        <f t="shared" si="7"/>
        <v>0</v>
      </c>
      <c r="B70" s="66">
        <f t="shared" si="8"/>
        <v>0</v>
      </c>
      <c r="C70" s="66">
        <f t="shared" si="9"/>
        <v>0</v>
      </c>
      <c r="D70" s="66">
        <f t="shared" si="10"/>
        <v>0</v>
      </c>
      <c r="E70" s="66">
        <f t="shared" si="11"/>
        <v>0</v>
      </c>
      <c r="F70" s="141">
        <f t="shared" si="12"/>
        <v>0</v>
      </c>
      <c r="G70" s="141">
        <f t="shared" si="13"/>
        <v>0</v>
      </c>
      <c r="H70" s="66">
        <f t="shared" si="14"/>
        <v>0</v>
      </c>
      <c r="I70" s="66">
        <f t="shared" si="15"/>
        <v>110</v>
      </c>
      <c r="J70" s="66">
        <f t="shared" si="16"/>
        <v>0</v>
      </c>
      <c r="K70" s="141">
        <f t="shared" si="17"/>
        <v>2018</v>
      </c>
      <c r="L70" s="66">
        <f t="shared" si="18"/>
        <v>55</v>
      </c>
      <c r="M70" s="66">
        <f t="shared" si="19"/>
        <v>55</v>
      </c>
      <c r="N70" s="147">
        <f t="shared" si="20"/>
        <v>110</v>
      </c>
      <c r="O70" s="143">
        <f t="shared" si="21"/>
        <v>0</v>
      </c>
      <c r="P70" s="144" t="s">
        <v>229</v>
      </c>
      <c r="Q70" s="37">
        <v>121</v>
      </c>
      <c r="R70" s="145"/>
      <c r="S70" s="39">
        <v>5</v>
      </c>
      <c r="T70" s="42">
        <v>5</v>
      </c>
      <c r="U70" s="146">
        <f t="shared" si="0"/>
        <v>0</v>
      </c>
      <c r="V70" s="146">
        <f t="shared" si="1"/>
        <v>5</v>
      </c>
      <c r="W70" s="146">
        <f t="shared" si="2"/>
        <v>0</v>
      </c>
      <c r="X70" s="146">
        <f t="shared" si="3"/>
        <v>0</v>
      </c>
      <c r="Y70" s="129">
        <f t="shared" si="4"/>
        <v>0</v>
      </c>
      <c r="Z70" s="129">
        <f t="shared" si="5"/>
        <v>0</v>
      </c>
      <c r="AA70" s="129">
        <f t="shared" si="6"/>
        <v>0</v>
      </c>
      <c r="AB70" s="67"/>
    </row>
    <row r="71" spans="1:28" ht="15">
      <c r="A71" s="66">
        <f t="shared" si="7"/>
        <v>0</v>
      </c>
      <c r="B71" s="66">
        <f t="shared" si="8"/>
        <v>0</v>
      </c>
      <c r="C71" s="66">
        <f t="shared" si="9"/>
        <v>0</v>
      </c>
      <c r="D71" s="66">
        <f t="shared" si="10"/>
        <v>0</v>
      </c>
      <c r="E71" s="66">
        <f t="shared" si="11"/>
        <v>0</v>
      </c>
      <c r="F71" s="141">
        <f t="shared" si="12"/>
        <v>0</v>
      </c>
      <c r="G71" s="141">
        <f t="shared" si="13"/>
        <v>0</v>
      </c>
      <c r="H71" s="66">
        <f t="shared" si="14"/>
        <v>0</v>
      </c>
      <c r="I71" s="66">
        <f t="shared" si="15"/>
        <v>110</v>
      </c>
      <c r="J71" s="66">
        <f t="shared" si="16"/>
        <v>0</v>
      </c>
      <c r="K71" s="141">
        <f t="shared" si="17"/>
        <v>2018</v>
      </c>
      <c r="L71" s="66">
        <f t="shared" si="18"/>
        <v>55</v>
      </c>
      <c r="M71" s="66">
        <f t="shared" si="19"/>
        <v>55</v>
      </c>
      <c r="N71" s="147">
        <f t="shared" si="20"/>
        <v>110</v>
      </c>
      <c r="O71" s="143">
        <f t="shared" si="21"/>
        <v>0</v>
      </c>
      <c r="P71" s="144" t="s">
        <v>229</v>
      </c>
      <c r="Q71" s="37">
        <v>122</v>
      </c>
      <c r="R71" s="145"/>
      <c r="S71" s="39">
        <v>5</v>
      </c>
      <c r="T71" s="42">
        <v>6</v>
      </c>
      <c r="U71" s="146">
        <f t="shared" si="0"/>
        <v>1</v>
      </c>
      <c r="V71" s="146">
        <f t="shared" si="1"/>
        <v>5.5</v>
      </c>
      <c r="W71" s="146">
        <f t="shared" si="2"/>
        <v>0.09090909090909091</v>
      </c>
      <c r="X71" s="146">
        <f t="shared" si="3"/>
        <v>0.5</v>
      </c>
      <c r="Y71" s="129">
        <f t="shared" si="4"/>
        <v>0.7071067811865476</v>
      </c>
      <c r="Z71" s="129">
        <f t="shared" si="5"/>
        <v>0.128564869306645</v>
      </c>
      <c r="AA71" s="129">
        <f t="shared" si="6"/>
        <v>0.09090909090909091</v>
      </c>
      <c r="AB71" s="67"/>
    </row>
    <row r="72" spans="1:28" ht="15.75">
      <c r="A72" s="66">
        <f t="shared" si="7"/>
        <v>0</v>
      </c>
      <c r="B72" s="66">
        <f t="shared" si="8"/>
        <v>0</v>
      </c>
      <c r="C72" s="66">
        <f t="shared" si="9"/>
        <v>0</v>
      </c>
      <c r="D72" s="66">
        <f t="shared" si="10"/>
        <v>0</v>
      </c>
      <c r="E72" s="66">
        <f t="shared" si="11"/>
        <v>0</v>
      </c>
      <c r="F72" s="141">
        <f t="shared" si="12"/>
        <v>0</v>
      </c>
      <c r="G72" s="141">
        <f t="shared" si="13"/>
        <v>0</v>
      </c>
      <c r="H72" s="66">
        <f t="shared" si="14"/>
        <v>0</v>
      </c>
      <c r="I72" s="66">
        <f t="shared" si="15"/>
        <v>110</v>
      </c>
      <c r="J72" s="66">
        <f t="shared" si="16"/>
        <v>0</v>
      </c>
      <c r="K72" s="141">
        <f t="shared" si="17"/>
        <v>2018</v>
      </c>
      <c r="L72" s="66">
        <f t="shared" si="18"/>
        <v>55</v>
      </c>
      <c r="M72" s="66">
        <f t="shared" si="19"/>
        <v>55</v>
      </c>
      <c r="N72" s="147">
        <f t="shared" si="20"/>
        <v>110</v>
      </c>
      <c r="O72" s="143">
        <f t="shared" si="21"/>
        <v>0</v>
      </c>
      <c r="P72" s="144" t="s">
        <v>229</v>
      </c>
      <c r="Q72" s="37">
        <v>123</v>
      </c>
      <c r="R72" s="145"/>
      <c r="S72" s="34">
        <v>7</v>
      </c>
      <c r="T72" s="48">
        <v>7</v>
      </c>
      <c r="U72" s="146">
        <f t="shared" si="0"/>
        <v>0</v>
      </c>
      <c r="V72" s="146">
        <f t="shared" si="1"/>
        <v>7</v>
      </c>
      <c r="W72" s="146">
        <f t="shared" si="2"/>
        <v>0</v>
      </c>
      <c r="X72" s="146">
        <f t="shared" si="3"/>
        <v>0</v>
      </c>
      <c r="Y72" s="129">
        <f t="shared" si="4"/>
        <v>0</v>
      </c>
      <c r="Z72" s="129">
        <f t="shared" si="5"/>
        <v>0</v>
      </c>
      <c r="AA72" s="129">
        <f t="shared" si="6"/>
        <v>0</v>
      </c>
      <c r="AB72" s="67"/>
    </row>
    <row r="73" spans="14:28" ht="7.5">
      <c r="N73" s="148"/>
      <c r="O73" s="149" t="s">
        <v>21</v>
      </c>
      <c r="P73" s="149"/>
      <c r="Q73" s="149"/>
      <c r="R73" s="149"/>
      <c r="S73" s="149" t="s">
        <v>230</v>
      </c>
      <c r="T73" s="149"/>
      <c r="U73" s="149"/>
      <c r="V73" s="148" t="s">
        <v>21</v>
      </c>
      <c r="W73" s="148" t="s">
        <v>21</v>
      </c>
      <c r="X73" s="148" t="s">
        <v>21</v>
      </c>
      <c r="Y73" s="149" t="s">
        <v>21</v>
      </c>
      <c r="Z73" s="149"/>
      <c r="AA73" s="149"/>
      <c r="AB73" s="67"/>
    </row>
    <row r="74" spans="15:27" ht="7.5">
      <c r="O74" s="81" t="s">
        <v>231</v>
      </c>
      <c r="P74" s="81"/>
      <c r="Q74" s="81"/>
      <c r="R74" s="81"/>
      <c r="S74" s="81">
        <f>MAX(S18:S72)</f>
        <v>8</v>
      </c>
      <c r="T74" s="81">
        <f>MAX(T18:T72)</f>
        <v>8</v>
      </c>
      <c r="U74" s="81">
        <f>MAX(U18:U72)</f>
        <v>2</v>
      </c>
      <c r="V74" s="81"/>
      <c r="W74" s="81">
        <f>MAX(W18:W72)</f>
        <v>0.16666666666666666</v>
      </c>
      <c r="X74" s="81">
        <f>MAX(X18:X72)</f>
        <v>2</v>
      </c>
      <c r="Y74" s="81"/>
      <c r="Z74" s="81"/>
      <c r="AA74" s="81"/>
    </row>
    <row r="75" spans="15:27" ht="7.5">
      <c r="O75" s="81" t="s">
        <v>232</v>
      </c>
      <c r="P75" s="81"/>
      <c r="Q75" s="81"/>
      <c r="R75" s="81"/>
      <c r="S75" s="81">
        <f>MIN(S18:S72)</f>
        <v>5</v>
      </c>
      <c r="T75" s="81">
        <f>MIN(T18:T72)</f>
        <v>4</v>
      </c>
      <c r="U75" s="81">
        <f>MIN(U18:U72)</f>
        <v>0</v>
      </c>
      <c r="V75" s="81"/>
      <c r="W75" s="81">
        <f>MIN(W18:W72)</f>
        <v>0</v>
      </c>
      <c r="X75" s="81">
        <f>MIN(X18:X72)</f>
        <v>0</v>
      </c>
      <c r="Y75" s="81"/>
      <c r="Z75" s="81"/>
      <c r="AA75" s="81"/>
    </row>
    <row r="76" spans="15:27" ht="7.5">
      <c r="O76" s="81" t="s">
        <v>223</v>
      </c>
      <c r="P76" s="81"/>
      <c r="Q76" s="81"/>
      <c r="R76" s="81"/>
      <c r="S76" s="81">
        <f>ROUND(AVERAGE(S18:S72),2)</f>
        <v>5.55</v>
      </c>
      <c r="T76" s="81">
        <f>ROUND(AVERAGE(T18:T72),2)</f>
        <v>5.42</v>
      </c>
      <c r="U76" s="81">
        <f>ROUND(AVERAGE(U18:U72),2)</f>
        <v>0.49</v>
      </c>
      <c r="V76" s="81">
        <f>AVERAGE(V18:V72)</f>
        <v>5.4818181818181815</v>
      </c>
      <c r="W76" s="81">
        <f>AVERAGE(W18:W72)</f>
        <v>0.04414070777707141</v>
      </c>
      <c r="X76" s="81">
        <f>AVERAGE(X18:X72)</f>
        <v>0.3</v>
      </c>
      <c r="Y76" s="81">
        <f>AVERAGE(Y18:Y72)</f>
        <v>0.3471251471279415</v>
      </c>
      <c r="Z76" s="81">
        <f>AVERAGE(Z18:Z72)</f>
        <v>0.062424387591081945</v>
      </c>
      <c r="AA76" s="81">
        <f>AVERAGE(AA18:AA72)</f>
        <v>0.04414070777707141</v>
      </c>
    </row>
    <row r="77" spans="15:27" ht="7.5">
      <c r="O77" s="81" t="s">
        <v>233</v>
      </c>
      <c r="P77" s="81"/>
      <c r="Q77" s="81"/>
      <c r="R77" s="81"/>
      <c r="S77" s="81"/>
      <c r="T77" s="81"/>
      <c r="V77" s="150" t="s">
        <v>21</v>
      </c>
      <c r="W77" s="151">
        <f>W76</f>
        <v>0.044140707777071395</v>
      </c>
      <c r="X77" s="81"/>
      <c r="Y77" s="81"/>
      <c r="Z77" s="81"/>
      <c r="AA77" s="81"/>
    </row>
    <row r="78" spans="15:27" ht="7.5">
      <c r="O78" s="81" t="s">
        <v>212</v>
      </c>
      <c r="P78" s="81"/>
      <c r="Q78" s="81"/>
      <c r="R78" s="81"/>
      <c r="S78" s="81"/>
      <c r="T78" s="81"/>
      <c r="U78" s="81"/>
      <c r="V78" s="81"/>
      <c r="W78" s="81" t="s">
        <v>21</v>
      </c>
      <c r="X78" s="138">
        <f>AVERAGE(X18:X72)</f>
        <v>0.3</v>
      </c>
      <c r="Y78" s="81"/>
      <c r="Z78" s="81"/>
      <c r="AA78" s="81"/>
    </row>
    <row r="79" spans="15:27" ht="7.5">
      <c r="O79" s="81" t="s">
        <v>234</v>
      </c>
      <c r="P79" s="81"/>
      <c r="Q79" s="81"/>
      <c r="R79" s="81"/>
      <c r="S79" s="81"/>
      <c r="T79" s="81"/>
      <c r="U79" s="81"/>
      <c r="V79" s="81"/>
      <c r="X79" s="81" t="s">
        <v>21</v>
      </c>
      <c r="Y79" s="138">
        <f>SQRT(X78)</f>
        <v>0.5477225575051661</v>
      </c>
      <c r="Z79" s="81"/>
      <c r="AA79" s="81"/>
    </row>
    <row r="80" spans="15:27" ht="7.5">
      <c r="O80" s="81" t="s">
        <v>235</v>
      </c>
      <c r="P80" s="81"/>
      <c r="Q80" s="81"/>
      <c r="R80" s="81"/>
      <c r="S80" s="81"/>
      <c r="T80" s="81"/>
      <c r="U80" s="81"/>
      <c r="V80" s="81"/>
      <c r="W80" s="81"/>
      <c r="X80" s="81"/>
      <c r="Y80" s="81" t="s">
        <v>21</v>
      </c>
      <c r="Z80" s="152">
        <f>Y79/V76</f>
        <v>0.09991622110376165</v>
      </c>
      <c r="AA80" s="81"/>
    </row>
    <row r="81" spans="15:27" ht="7.5">
      <c r="O81" s="81" t="s">
        <v>236</v>
      </c>
      <c r="P81" s="81"/>
      <c r="Q81" s="81"/>
      <c r="R81" s="81"/>
      <c r="S81" s="81"/>
      <c r="T81" s="81"/>
      <c r="U81" s="81"/>
      <c r="V81" s="81"/>
      <c r="W81" s="81"/>
      <c r="X81" s="81"/>
      <c r="Y81" s="81"/>
      <c r="Z81" s="81" t="s">
        <v>21</v>
      </c>
      <c r="AA81" s="152">
        <f>Z80/SQRT(2)</f>
        <v>0.07065143749300429</v>
      </c>
    </row>
  </sheetData>
  <sheetProtection selectLockedCells="1" selectUnlockedCells="1"/>
  <mergeCells count="6">
    <mergeCell ref="Q14:R14"/>
    <mergeCell ref="S14:T14"/>
    <mergeCell ref="O17:R17"/>
    <mergeCell ref="O73:R73"/>
    <mergeCell ref="S73:U73"/>
    <mergeCell ref="Y73:AA73"/>
  </mergeCells>
  <printOptions/>
  <pageMargins left="0.75" right="0.75" top="1" bottom="1" header="0.5118110236220472" footer="0.5118110236220472"/>
  <pageSetup horizontalDpi="300" verticalDpi="300" orientation="portrait"/>
  <drawing r:id="rId1"/>
</worksheet>
</file>

<file path=xl/worksheets/sheet5.xml><?xml version="1.0" encoding="utf-8"?>
<worksheet xmlns="http://schemas.openxmlformats.org/spreadsheetml/2006/main" xmlns:r="http://schemas.openxmlformats.org/officeDocument/2006/relationships">
  <dimension ref="A1:AF131"/>
  <sheetViews>
    <sheetView workbookViewId="0" topLeftCell="A1">
      <selection activeCell="S115" sqref="S115"/>
    </sheetView>
  </sheetViews>
  <sheetFormatPr defaultColWidth="9.33203125" defaultRowHeight="11.25"/>
  <cols>
    <col min="1" max="3" width="10.66015625" style="66" hidden="1" customWidth="1"/>
    <col min="4" max="4" width="12.33203125" style="66" hidden="1" customWidth="1"/>
    <col min="5" max="5" width="12.83203125" style="66" hidden="1" customWidth="1"/>
    <col min="6" max="9" width="10.66015625" style="66" hidden="1" customWidth="1"/>
    <col min="10" max="10" width="9" style="66" hidden="1" customWidth="1"/>
    <col min="11" max="11" width="7.66015625" style="66" hidden="1" customWidth="1"/>
    <col min="12" max="12" width="10.66015625" style="66" hidden="1" customWidth="1"/>
    <col min="13" max="13" width="12.66015625" style="66" hidden="1" customWidth="1"/>
    <col min="14" max="14" width="13" style="66" customWidth="1"/>
    <col min="15" max="15" width="14.33203125" style="66" customWidth="1"/>
    <col min="16" max="16" width="2.33203125" style="66" customWidth="1"/>
    <col min="17" max="17" width="6.16015625" style="66" customWidth="1"/>
    <col min="18" max="18" width="6.16015625" style="66" hidden="1" customWidth="1"/>
    <col min="19" max="19" width="8.16015625" style="66" customWidth="1"/>
    <col min="20" max="20" width="8.5" style="66" customWidth="1"/>
    <col min="21" max="21" width="14.83203125" style="66" customWidth="1"/>
    <col min="22" max="22" width="7.5" style="66" customWidth="1"/>
    <col min="23" max="23" width="12.66015625" style="66" customWidth="1"/>
    <col min="24" max="24" width="9.16015625" style="66" customWidth="1"/>
    <col min="25" max="25" width="8.16015625" style="66" customWidth="1"/>
    <col min="26" max="26" width="11" style="66" customWidth="1"/>
    <col min="27" max="27" width="9.33203125" style="66" customWidth="1"/>
    <col min="28" max="16384" width="10.33203125" style="66" customWidth="1"/>
  </cols>
  <sheetData>
    <row r="1" ht="9.75">
      <c r="AB1" s="67"/>
    </row>
    <row r="2" ht="9.75">
      <c r="AB2" s="67"/>
    </row>
    <row r="3" ht="9.75">
      <c r="AB3" s="67"/>
    </row>
    <row r="4" s="67" customFormat="1" ht="9.75"/>
    <row r="5" spans="14:28" ht="9.75">
      <c r="N5" s="68" t="s">
        <v>166</v>
      </c>
      <c r="O5" s="69">
        <v>2018</v>
      </c>
      <c r="P5" s="70"/>
      <c r="Q5" s="70"/>
      <c r="R5" s="70"/>
      <c r="S5" s="71"/>
      <c r="T5" s="72" t="s">
        <v>167</v>
      </c>
      <c r="U5" s="73" t="s">
        <v>3</v>
      </c>
      <c r="V5" s="67"/>
      <c r="W5" s="74" t="s">
        <v>168</v>
      </c>
      <c r="X5" s="75">
        <v>105</v>
      </c>
      <c r="Y5" s="76"/>
      <c r="Z5" s="77" t="s">
        <v>169</v>
      </c>
      <c r="AA5" s="78">
        <f>(COUNTIF(U18:U122,"0")/X6)</f>
        <v>0.5523809523809524</v>
      </c>
      <c r="AB5" s="67"/>
    </row>
    <row r="6" spans="14:28" ht="9.75">
      <c r="N6" s="79" t="s">
        <v>170</v>
      </c>
      <c r="O6" s="80"/>
      <c r="P6" s="81"/>
      <c r="Q6" s="81"/>
      <c r="R6" s="81"/>
      <c r="S6" s="82"/>
      <c r="T6" s="83" t="s">
        <v>171</v>
      </c>
      <c r="U6" s="84">
        <v>110</v>
      </c>
      <c r="V6" s="67"/>
      <c r="W6" s="85" t="s">
        <v>172</v>
      </c>
      <c r="X6" s="86">
        <f>COUNTA(S18:S122)</f>
        <v>105</v>
      </c>
      <c r="Y6" s="86"/>
      <c r="Z6" s="87" t="s">
        <v>173</v>
      </c>
      <c r="AA6" s="88">
        <f>W126</f>
        <v>0.04412888698602984</v>
      </c>
      <c r="AB6" s="67"/>
    </row>
    <row r="7" spans="14:28" ht="9.75">
      <c r="N7" s="89" t="s">
        <v>174</v>
      </c>
      <c r="O7" s="90"/>
      <c r="P7" s="91"/>
      <c r="Q7" s="91"/>
      <c r="R7" s="91"/>
      <c r="S7" s="92"/>
      <c r="T7" s="83" t="s">
        <v>175</v>
      </c>
      <c r="U7" s="93" t="s">
        <v>21</v>
      </c>
      <c r="V7" s="67"/>
      <c r="W7" s="85" t="s">
        <v>176</v>
      </c>
      <c r="X7" s="94">
        <f>X6/X5</f>
        <v>1</v>
      </c>
      <c r="Y7" s="94"/>
      <c r="Z7" s="87" t="s">
        <v>177</v>
      </c>
      <c r="AA7" s="95">
        <f>Y129</f>
        <v>0.5023753102820165</v>
      </c>
      <c r="AB7" s="67"/>
    </row>
    <row r="8" spans="14:28" ht="9.75">
      <c r="N8" s="96" t="s">
        <v>178</v>
      </c>
      <c r="O8" s="97"/>
      <c r="P8" s="98"/>
      <c r="Q8" s="98"/>
      <c r="R8" s="98"/>
      <c r="S8" s="99"/>
      <c r="T8" s="100"/>
      <c r="U8" s="101">
        <f>VLOOKUP(U6,'[3]SPECIES_CODES'!A2:B58,2,FALSE)</f>
        <v>0</v>
      </c>
      <c r="V8" s="67"/>
      <c r="W8" s="85" t="s">
        <v>179</v>
      </c>
      <c r="X8" s="102">
        <f>COUNTIF(U18:U122,"0")</f>
        <v>58</v>
      </c>
      <c r="Y8" s="102"/>
      <c r="Z8" s="87" t="s">
        <v>180</v>
      </c>
      <c r="AA8" s="103">
        <f>Z126</f>
        <v>0.06240767046807303</v>
      </c>
      <c r="AB8" s="67"/>
    </row>
    <row r="9" spans="14:28" ht="7.5">
      <c r="N9" s="67"/>
      <c r="O9" s="67"/>
      <c r="P9" s="67"/>
      <c r="Q9" s="67"/>
      <c r="R9" s="67"/>
      <c r="S9" s="67"/>
      <c r="T9" s="67"/>
      <c r="U9" s="67"/>
      <c r="V9" s="67"/>
      <c r="W9" s="104" t="s">
        <v>21</v>
      </c>
      <c r="X9" s="105" t="s">
        <v>21</v>
      </c>
      <c r="Y9" s="105"/>
      <c r="Z9" s="106" t="s">
        <v>181</v>
      </c>
      <c r="AA9" s="107">
        <f>AA126</f>
        <v>0.04412888698602984</v>
      </c>
      <c r="AB9" s="67"/>
    </row>
    <row r="10" spans="14:28" ht="7.5">
      <c r="N10" s="108" t="s">
        <v>182</v>
      </c>
      <c r="O10" s="109" t="s">
        <v>32</v>
      </c>
      <c r="P10" s="110"/>
      <c r="Q10" s="110"/>
      <c r="R10" s="110"/>
      <c r="S10" s="111"/>
      <c r="T10" s="72" t="s">
        <v>183</v>
      </c>
      <c r="U10" s="112" t="s">
        <v>33</v>
      </c>
      <c r="V10" s="67"/>
      <c r="W10" s="67"/>
      <c r="X10" s="67" t="s">
        <v>21</v>
      </c>
      <c r="Y10" s="67"/>
      <c r="Z10" s="67"/>
      <c r="AA10" s="67"/>
      <c r="AB10" s="67"/>
    </row>
    <row r="11" spans="14:28" ht="7.5">
      <c r="N11" s="113" t="s">
        <v>184</v>
      </c>
      <c r="O11" s="114"/>
      <c r="P11" s="115"/>
      <c r="Q11" s="115"/>
      <c r="R11" s="115"/>
      <c r="S11" s="116"/>
      <c r="T11" s="117" t="s">
        <v>185</v>
      </c>
      <c r="U11" s="118"/>
      <c r="V11" s="67"/>
      <c r="W11" s="119"/>
      <c r="X11" s="82"/>
      <c r="Y11" s="82"/>
      <c r="Z11" s="67"/>
      <c r="AA11" s="67"/>
      <c r="AB11" s="67"/>
    </row>
    <row r="12" spans="14:28" ht="7.5">
      <c r="N12" s="67"/>
      <c r="O12" s="67"/>
      <c r="P12" s="67"/>
      <c r="Q12" s="67"/>
      <c r="R12" s="67"/>
      <c r="S12" s="67"/>
      <c r="T12" s="67"/>
      <c r="U12" s="67"/>
      <c r="V12" s="67"/>
      <c r="W12" s="120" t="s">
        <v>186</v>
      </c>
      <c r="X12" s="121" t="s">
        <v>187</v>
      </c>
      <c r="Y12" s="122"/>
      <c r="Z12" s="123" t="s">
        <v>188</v>
      </c>
      <c r="AA12" s="67"/>
      <c r="AB12" s="67"/>
    </row>
    <row r="13" spans="14:28" ht="7.5">
      <c r="N13" s="67"/>
      <c r="O13" s="67"/>
      <c r="P13" s="67"/>
      <c r="Q13" s="67"/>
      <c r="R13" s="67"/>
      <c r="S13" s="67"/>
      <c r="T13" s="67"/>
      <c r="U13" s="67"/>
      <c r="V13" s="67"/>
      <c r="W13" s="124" t="s">
        <v>189</v>
      </c>
      <c r="X13" s="121" t="s">
        <v>190</v>
      </c>
      <c r="Y13" s="122"/>
      <c r="Z13" s="123" t="s">
        <v>191</v>
      </c>
      <c r="AA13" s="67"/>
      <c r="AB13" s="67"/>
    </row>
    <row r="14" spans="1:32" s="128" customFormat="1" ht="27" customHeight="1">
      <c r="A14" s="125" t="s">
        <v>192</v>
      </c>
      <c r="B14" s="125" t="s">
        <v>193</v>
      </c>
      <c r="C14" s="125" t="s">
        <v>194</v>
      </c>
      <c r="D14" s="125" t="s">
        <v>195</v>
      </c>
      <c r="E14" s="125" t="s">
        <v>196</v>
      </c>
      <c r="F14" s="125" t="s">
        <v>197</v>
      </c>
      <c r="G14" s="125" t="s">
        <v>198</v>
      </c>
      <c r="H14" s="125" t="s">
        <v>199</v>
      </c>
      <c r="I14" s="125" t="s">
        <v>200</v>
      </c>
      <c r="J14" s="125" t="s">
        <v>35</v>
      </c>
      <c r="K14" s="125" t="s">
        <v>201</v>
      </c>
      <c r="L14" s="125" t="s">
        <v>168</v>
      </c>
      <c r="M14" s="125" t="s">
        <v>172</v>
      </c>
      <c r="N14" s="126" t="s">
        <v>202</v>
      </c>
      <c r="O14" s="126" t="s">
        <v>203</v>
      </c>
      <c r="P14" s="126" t="s">
        <v>204</v>
      </c>
      <c r="Q14" s="126" t="s">
        <v>205</v>
      </c>
      <c r="R14" s="126"/>
      <c r="S14" s="126" t="s">
        <v>206</v>
      </c>
      <c r="T14" s="126"/>
      <c r="U14" s="126" t="s">
        <v>207</v>
      </c>
      <c r="V14" s="126" t="s">
        <v>208</v>
      </c>
      <c r="W14" s="126" t="s">
        <v>209</v>
      </c>
      <c r="X14" s="127" t="s">
        <v>210</v>
      </c>
      <c r="Y14" s="127" t="s">
        <v>211</v>
      </c>
      <c r="Z14" s="126" t="s">
        <v>212</v>
      </c>
      <c r="AA14" s="126" t="s">
        <v>213</v>
      </c>
      <c r="AB14" s="126" t="s">
        <v>214</v>
      </c>
      <c r="AC14" s="125" t="s">
        <v>215</v>
      </c>
      <c r="AD14" s="125" t="s">
        <v>216</v>
      </c>
      <c r="AE14" s="125" t="s">
        <v>217</v>
      </c>
      <c r="AF14" s="125" t="s">
        <v>218</v>
      </c>
    </row>
    <row r="15" spans="1:32" ht="7.5">
      <c r="A15" s="129">
        <f>X13</f>
        <v>0</v>
      </c>
      <c r="B15" s="129">
        <f>X12</f>
        <v>0</v>
      </c>
      <c r="C15" s="129">
        <f>IF(O10=U10,"WITHIN","BETWEEN")</f>
        <v>0</v>
      </c>
      <c r="D15" s="129">
        <f>O10</f>
        <v>0</v>
      </c>
      <c r="E15" s="129">
        <f>U10</f>
        <v>0</v>
      </c>
      <c r="F15" s="130">
        <f>O11</f>
        <v>0</v>
      </c>
      <c r="G15" s="130">
        <f>U11</f>
        <v>0</v>
      </c>
      <c r="H15" s="129">
        <f>O7</f>
        <v>0</v>
      </c>
      <c r="I15" s="131">
        <f>U6</f>
        <v>110</v>
      </c>
      <c r="J15" s="129">
        <f>U5</f>
        <v>0</v>
      </c>
      <c r="K15" s="130">
        <f>O5</f>
        <v>2018</v>
      </c>
      <c r="L15" s="129">
        <f>X5</f>
        <v>105</v>
      </c>
      <c r="M15" s="129">
        <f>X6</f>
        <v>105</v>
      </c>
      <c r="N15" s="132">
        <f>X7</f>
        <v>1</v>
      </c>
      <c r="O15" s="133">
        <f>X8</f>
        <v>58</v>
      </c>
      <c r="P15" s="134">
        <f>AA5</f>
        <v>0.5523809523809524</v>
      </c>
      <c r="Q15" s="135">
        <f>MIN(S18:S37)</f>
        <v>4</v>
      </c>
      <c r="R15" s="136">
        <f>MAX(S18:S37)</f>
        <v>6</v>
      </c>
      <c r="S15" s="135">
        <f>MIN(T18:T37)</f>
        <v>4</v>
      </c>
      <c r="T15" s="136">
        <f>MAX(T18:T37)</f>
        <v>6</v>
      </c>
      <c r="U15" s="133">
        <f>S126</f>
        <v>5.28</v>
      </c>
      <c r="V15" s="133">
        <f>T126</f>
        <v>5.17</v>
      </c>
      <c r="W15" s="133">
        <f>U126</f>
        <v>0.47</v>
      </c>
      <c r="X15" s="133">
        <f>V126</f>
        <v>5.223809523809524</v>
      </c>
      <c r="Y15" s="132">
        <f>AA6</f>
        <v>0.04412888698602984</v>
      </c>
      <c r="Z15" s="133">
        <f>X128</f>
        <v>0.2523809523809524</v>
      </c>
      <c r="AA15" s="133">
        <f>Y129</f>
        <v>0.5023753102820165</v>
      </c>
      <c r="AB15" s="133">
        <f>Y126</f>
        <v>0.329983164553722</v>
      </c>
      <c r="AC15" s="137">
        <f>Z130</f>
        <v>0.09617029640767864</v>
      </c>
      <c r="AD15" s="137">
        <f>Z126</f>
        <v>0.06240767046807303</v>
      </c>
      <c r="AE15" s="137">
        <f>AA131</f>
        <v>0.06800266873858983</v>
      </c>
      <c r="AF15" s="129">
        <f>AA126</f>
        <v>0.04412888698602984</v>
      </c>
    </row>
    <row r="16" spans="14:28" ht="7.5">
      <c r="N16" s="67"/>
      <c r="O16" s="67"/>
      <c r="P16" s="67"/>
      <c r="Q16" s="67"/>
      <c r="R16" s="67"/>
      <c r="S16" s="67"/>
      <c r="T16" s="67"/>
      <c r="U16" s="67"/>
      <c r="V16" s="67"/>
      <c r="W16" s="67"/>
      <c r="X16" s="92" t="s">
        <v>21</v>
      </c>
      <c r="Y16" s="92" t="s">
        <v>21</v>
      </c>
      <c r="Z16" s="67" t="s">
        <v>21</v>
      </c>
      <c r="AA16" s="67" t="s">
        <v>21</v>
      </c>
      <c r="AB16" s="67"/>
    </row>
    <row r="17" spans="14:28" s="138" customFormat="1" ht="15.75">
      <c r="N17" s="139" t="s">
        <v>200</v>
      </c>
      <c r="O17" s="140" t="s">
        <v>219</v>
      </c>
      <c r="P17" s="140"/>
      <c r="Q17" s="140"/>
      <c r="R17" s="140"/>
      <c r="S17" s="140" t="s">
        <v>220</v>
      </c>
      <c r="T17" s="140" t="s">
        <v>221</v>
      </c>
      <c r="U17" s="140" t="s">
        <v>222</v>
      </c>
      <c r="V17" s="140" t="s">
        <v>223</v>
      </c>
      <c r="W17" s="140" t="s">
        <v>224</v>
      </c>
      <c r="X17" s="140" t="s">
        <v>225</v>
      </c>
      <c r="Y17" s="140" t="s">
        <v>226</v>
      </c>
      <c r="Z17" s="140" t="s">
        <v>227</v>
      </c>
      <c r="AA17" s="140" t="s">
        <v>228</v>
      </c>
      <c r="AB17" s="82"/>
    </row>
    <row r="18" spans="1:28" ht="15">
      <c r="A18" s="66">
        <f>A15</f>
        <v>0</v>
      </c>
      <c r="B18" s="66">
        <f>B15</f>
        <v>0</v>
      </c>
      <c r="C18" s="66">
        <f>C15</f>
        <v>0</v>
      </c>
      <c r="D18" s="66">
        <f>D15</f>
        <v>0</v>
      </c>
      <c r="E18" s="66">
        <f>E15</f>
        <v>0</v>
      </c>
      <c r="F18" s="141">
        <f>F15</f>
        <v>0</v>
      </c>
      <c r="G18" s="141">
        <f>G15</f>
        <v>0</v>
      </c>
      <c r="H18" s="66">
        <f>H15</f>
        <v>0</v>
      </c>
      <c r="I18" s="66">
        <f>I15</f>
        <v>110</v>
      </c>
      <c r="J18" s="66">
        <f>J15</f>
        <v>0</v>
      </c>
      <c r="K18" s="141">
        <f>K15</f>
        <v>2018</v>
      </c>
      <c r="L18" s="66">
        <f>L15</f>
        <v>105</v>
      </c>
      <c r="M18" s="66">
        <f>M15</f>
        <v>105</v>
      </c>
      <c r="N18" s="142">
        <f>U6</f>
        <v>110</v>
      </c>
      <c r="O18" s="143">
        <f>U5</f>
        <v>0</v>
      </c>
      <c r="P18" s="144" t="s">
        <v>229</v>
      </c>
      <c r="Q18" s="32">
        <v>1</v>
      </c>
      <c r="R18" s="145"/>
      <c r="S18" s="34">
        <v>6</v>
      </c>
      <c r="T18" s="35">
        <v>6</v>
      </c>
      <c r="U18" s="146">
        <f aca="true" t="shared" si="0" ref="U18:U122">ABS(S18-T18)</f>
        <v>0</v>
      </c>
      <c r="V18" s="146">
        <f aca="true" t="shared" si="1" ref="V18:V122">AVERAGE(S18:T18)</f>
        <v>6</v>
      </c>
      <c r="W18" s="146">
        <f aca="true" t="shared" si="2" ref="W18:W122">(((ABS(S18-V18))/V18)+((ABS(T18-V18))/V18))/2</f>
        <v>0</v>
      </c>
      <c r="X18" s="146">
        <f aca="true" t="shared" si="3" ref="X18:X122">VAR(S18:T18)</f>
        <v>0</v>
      </c>
      <c r="Y18" s="129">
        <f aca="true" t="shared" si="4" ref="Y18:Y122">STDEV(S18:T18)</f>
        <v>0</v>
      </c>
      <c r="Z18" s="129">
        <f aca="true" t="shared" si="5" ref="Z18:Z122">Y18/V18</f>
        <v>0</v>
      </c>
      <c r="AA18" s="129">
        <f aca="true" t="shared" si="6" ref="AA18:AA122">Z18/SQRT(2)</f>
        <v>0</v>
      </c>
      <c r="AB18" s="67"/>
    </row>
    <row r="19" spans="1:28" ht="15">
      <c r="A19" s="66">
        <f aca="true" t="shared" si="7" ref="A19:A122">A18</f>
        <v>0</v>
      </c>
      <c r="B19" s="66">
        <f aca="true" t="shared" si="8" ref="B19:B122">B18</f>
        <v>0</v>
      </c>
      <c r="C19" s="66">
        <f aca="true" t="shared" si="9" ref="C19:C122">C18</f>
        <v>0</v>
      </c>
      <c r="D19" s="66">
        <f aca="true" t="shared" si="10" ref="D19:D122">D18</f>
        <v>0</v>
      </c>
      <c r="E19" s="66">
        <f aca="true" t="shared" si="11" ref="E19:E122">E18</f>
        <v>0</v>
      </c>
      <c r="F19" s="141">
        <f aca="true" t="shared" si="12" ref="F19:F122">F18</f>
        <v>0</v>
      </c>
      <c r="G19" s="141">
        <f aca="true" t="shared" si="13" ref="G19:G122">G18</f>
        <v>0</v>
      </c>
      <c r="H19" s="66">
        <f aca="true" t="shared" si="14" ref="H19:H122">H18</f>
        <v>0</v>
      </c>
      <c r="I19" s="66">
        <f aca="true" t="shared" si="15" ref="I19:I122">I18</f>
        <v>110</v>
      </c>
      <c r="J19" s="66">
        <f aca="true" t="shared" si="16" ref="J19:J122">J18</f>
        <v>0</v>
      </c>
      <c r="K19" s="141">
        <f aca="true" t="shared" si="17" ref="K19:K122">K18</f>
        <v>2018</v>
      </c>
      <c r="L19" s="66">
        <f aca="true" t="shared" si="18" ref="L19:L122">L18</f>
        <v>105</v>
      </c>
      <c r="M19" s="66">
        <f aca="true" t="shared" si="19" ref="M19:M122">M18</f>
        <v>105</v>
      </c>
      <c r="N19" s="147">
        <f aca="true" t="shared" si="20" ref="N19:N122">N18</f>
        <v>110</v>
      </c>
      <c r="O19" s="143">
        <f aca="true" t="shared" si="21" ref="O19:O122">O18</f>
        <v>0</v>
      </c>
      <c r="P19" s="144" t="s">
        <v>229</v>
      </c>
      <c r="Q19" s="37">
        <v>2</v>
      </c>
      <c r="R19" s="145"/>
      <c r="S19" s="39">
        <v>5</v>
      </c>
      <c r="T19" s="40">
        <v>5</v>
      </c>
      <c r="U19" s="146">
        <f t="shared" si="0"/>
        <v>0</v>
      </c>
      <c r="V19" s="146">
        <f t="shared" si="1"/>
        <v>5</v>
      </c>
      <c r="W19" s="146">
        <f t="shared" si="2"/>
        <v>0</v>
      </c>
      <c r="X19" s="146">
        <f t="shared" si="3"/>
        <v>0</v>
      </c>
      <c r="Y19" s="129">
        <f t="shared" si="4"/>
        <v>0</v>
      </c>
      <c r="Z19" s="129">
        <f t="shared" si="5"/>
        <v>0</v>
      </c>
      <c r="AA19" s="129">
        <f t="shared" si="6"/>
        <v>0</v>
      </c>
      <c r="AB19" s="67"/>
    </row>
    <row r="20" spans="1:28" ht="15">
      <c r="A20" s="66">
        <f t="shared" si="7"/>
        <v>0</v>
      </c>
      <c r="B20" s="66">
        <f t="shared" si="8"/>
        <v>0</v>
      </c>
      <c r="C20" s="66">
        <f t="shared" si="9"/>
        <v>0</v>
      </c>
      <c r="D20" s="66">
        <f t="shared" si="10"/>
        <v>0</v>
      </c>
      <c r="E20" s="66">
        <f t="shared" si="11"/>
        <v>0</v>
      </c>
      <c r="F20" s="141">
        <f t="shared" si="12"/>
        <v>0</v>
      </c>
      <c r="G20" s="141">
        <f t="shared" si="13"/>
        <v>0</v>
      </c>
      <c r="H20" s="66">
        <f t="shared" si="14"/>
        <v>0</v>
      </c>
      <c r="I20" s="66">
        <f t="shared" si="15"/>
        <v>110</v>
      </c>
      <c r="J20" s="66">
        <f t="shared" si="16"/>
        <v>0</v>
      </c>
      <c r="K20" s="141">
        <f t="shared" si="17"/>
        <v>2018</v>
      </c>
      <c r="L20" s="66">
        <f t="shared" si="18"/>
        <v>105</v>
      </c>
      <c r="M20" s="66">
        <f t="shared" si="19"/>
        <v>105</v>
      </c>
      <c r="N20" s="147">
        <f t="shared" si="20"/>
        <v>110</v>
      </c>
      <c r="O20" s="143">
        <f t="shared" si="21"/>
        <v>0</v>
      </c>
      <c r="P20" s="144" t="s">
        <v>229</v>
      </c>
      <c r="Q20" s="37">
        <v>3</v>
      </c>
      <c r="R20" s="145"/>
      <c r="S20" s="39">
        <v>5</v>
      </c>
      <c r="T20" s="40">
        <v>5</v>
      </c>
      <c r="U20" s="146">
        <f t="shared" si="0"/>
        <v>0</v>
      </c>
      <c r="V20" s="146">
        <f t="shared" si="1"/>
        <v>5</v>
      </c>
      <c r="W20" s="146">
        <f t="shared" si="2"/>
        <v>0</v>
      </c>
      <c r="X20" s="146">
        <f t="shared" si="3"/>
        <v>0</v>
      </c>
      <c r="Y20" s="129">
        <f t="shared" si="4"/>
        <v>0</v>
      </c>
      <c r="Z20" s="129">
        <f t="shared" si="5"/>
        <v>0</v>
      </c>
      <c r="AA20" s="129">
        <f t="shared" si="6"/>
        <v>0</v>
      </c>
      <c r="AB20" s="67"/>
    </row>
    <row r="21" spans="1:28" ht="15">
      <c r="A21" s="66">
        <f t="shared" si="7"/>
        <v>0</v>
      </c>
      <c r="B21" s="66">
        <f t="shared" si="8"/>
        <v>0</v>
      </c>
      <c r="C21" s="66">
        <f t="shared" si="9"/>
        <v>0</v>
      </c>
      <c r="D21" s="66">
        <f t="shared" si="10"/>
        <v>0</v>
      </c>
      <c r="E21" s="66">
        <f t="shared" si="11"/>
        <v>0</v>
      </c>
      <c r="F21" s="141">
        <f t="shared" si="12"/>
        <v>0</v>
      </c>
      <c r="G21" s="141">
        <f t="shared" si="13"/>
        <v>0</v>
      </c>
      <c r="H21" s="66">
        <f t="shared" si="14"/>
        <v>0</v>
      </c>
      <c r="I21" s="66">
        <f t="shared" si="15"/>
        <v>110</v>
      </c>
      <c r="J21" s="66">
        <f t="shared" si="16"/>
        <v>0</v>
      </c>
      <c r="K21" s="141">
        <f t="shared" si="17"/>
        <v>2018</v>
      </c>
      <c r="L21" s="66">
        <f t="shared" si="18"/>
        <v>105</v>
      </c>
      <c r="M21" s="66">
        <f t="shared" si="19"/>
        <v>105</v>
      </c>
      <c r="N21" s="147">
        <f t="shared" si="20"/>
        <v>110</v>
      </c>
      <c r="O21" s="143">
        <f t="shared" si="21"/>
        <v>0</v>
      </c>
      <c r="P21" s="144" t="s">
        <v>229</v>
      </c>
      <c r="Q21" s="37">
        <v>4</v>
      </c>
      <c r="R21" s="145"/>
      <c r="S21" s="39">
        <v>5</v>
      </c>
      <c r="T21" s="40">
        <v>6</v>
      </c>
      <c r="U21" s="146">
        <f t="shared" si="0"/>
        <v>1</v>
      </c>
      <c r="V21" s="146">
        <f t="shared" si="1"/>
        <v>5.5</v>
      </c>
      <c r="W21" s="146">
        <f t="shared" si="2"/>
        <v>0.09090909090909091</v>
      </c>
      <c r="X21" s="146">
        <f t="shared" si="3"/>
        <v>0.5</v>
      </c>
      <c r="Y21" s="129">
        <f t="shared" si="4"/>
        <v>0.7071067811865476</v>
      </c>
      <c r="Z21" s="129">
        <f t="shared" si="5"/>
        <v>0.128564869306645</v>
      </c>
      <c r="AA21" s="129">
        <f t="shared" si="6"/>
        <v>0.09090909090909091</v>
      </c>
      <c r="AB21" s="67"/>
    </row>
    <row r="22" spans="1:28" ht="15">
      <c r="A22" s="66">
        <f t="shared" si="7"/>
        <v>0</v>
      </c>
      <c r="B22" s="66">
        <f t="shared" si="8"/>
        <v>0</v>
      </c>
      <c r="C22" s="66">
        <f t="shared" si="9"/>
        <v>0</v>
      </c>
      <c r="D22" s="66">
        <f t="shared" si="10"/>
        <v>0</v>
      </c>
      <c r="E22" s="66">
        <f t="shared" si="11"/>
        <v>0</v>
      </c>
      <c r="F22" s="141">
        <f t="shared" si="12"/>
        <v>0</v>
      </c>
      <c r="G22" s="141">
        <f t="shared" si="13"/>
        <v>0</v>
      </c>
      <c r="H22" s="66">
        <f t="shared" si="14"/>
        <v>0</v>
      </c>
      <c r="I22" s="66">
        <f t="shared" si="15"/>
        <v>110</v>
      </c>
      <c r="J22" s="66">
        <f t="shared" si="16"/>
        <v>0</v>
      </c>
      <c r="K22" s="141">
        <f t="shared" si="17"/>
        <v>2018</v>
      </c>
      <c r="L22" s="66">
        <f t="shared" si="18"/>
        <v>105</v>
      </c>
      <c r="M22" s="66">
        <f t="shared" si="19"/>
        <v>105</v>
      </c>
      <c r="N22" s="147">
        <f t="shared" si="20"/>
        <v>110</v>
      </c>
      <c r="O22" s="143">
        <f t="shared" si="21"/>
        <v>0</v>
      </c>
      <c r="P22" s="144" t="s">
        <v>229</v>
      </c>
      <c r="Q22" s="37">
        <v>5</v>
      </c>
      <c r="R22" s="145"/>
      <c r="S22" s="39">
        <v>6</v>
      </c>
      <c r="T22" s="40">
        <v>5</v>
      </c>
      <c r="U22" s="146">
        <f t="shared" si="0"/>
        <v>1</v>
      </c>
      <c r="V22" s="146">
        <f t="shared" si="1"/>
        <v>5.5</v>
      </c>
      <c r="W22" s="146">
        <f t="shared" si="2"/>
        <v>0.09090909090909091</v>
      </c>
      <c r="X22" s="146">
        <f t="shared" si="3"/>
        <v>0.5</v>
      </c>
      <c r="Y22" s="129">
        <f t="shared" si="4"/>
        <v>0.7071067811865476</v>
      </c>
      <c r="Z22" s="129">
        <f t="shared" si="5"/>
        <v>0.128564869306645</v>
      </c>
      <c r="AA22" s="129">
        <f t="shared" si="6"/>
        <v>0.09090909090909091</v>
      </c>
      <c r="AB22" s="67"/>
    </row>
    <row r="23" spans="1:28" ht="15">
      <c r="A23" s="66">
        <f t="shared" si="7"/>
        <v>0</v>
      </c>
      <c r="B23" s="66">
        <f t="shared" si="8"/>
        <v>0</v>
      </c>
      <c r="C23" s="66">
        <f t="shared" si="9"/>
        <v>0</v>
      </c>
      <c r="D23" s="66">
        <f t="shared" si="10"/>
        <v>0</v>
      </c>
      <c r="E23" s="66">
        <f t="shared" si="11"/>
        <v>0</v>
      </c>
      <c r="F23" s="141">
        <f t="shared" si="12"/>
        <v>0</v>
      </c>
      <c r="G23" s="141">
        <f t="shared" si="13"/>
        <v>0</v>
      </c>
      <c r="H23" s="66">
        <f t="shared" si="14"/>
        <v>0</v>
      </c>
      <c r="I23" s="66">
        <f t="shared" si="15"/>
        <v>110</v>
      </c>
      <c r="J23" s="66">
        <f t="shared" si="16"/>
        <v>0</v>
      </c>
      <c r="K23" s="141">
        <f t="shared" si="17"/>
        <v>2018</v>
      </c>
      <c r="L23" s="66">
        <f t="shared" si="18"/>
        <v>105</v>
      </c>
      <c r="M23" s="66">
        <f t="shared" si="19"/>
        <v>105</v>
      </c>
      <c r="N23" s="147">
        <f t="shared" si="20"/>
        <v>110</v>
      </c>
      <c r="O23" s="143">
        <f t="shared" si="21"/>
        <v>0</v>
      </c>
      <c r="P23" s="144" t="s">
        <v>229</v>
      </c>
      <c r="Q23" s="37">
        <v>6</v>
      </c>
      <c r="R23" s="145"/>
      <c r="S23" s="39">
        <v>5</v>
      </c>
      <c r="T23" s="40">
        <v>6</v>
      </c>
      <c r="U23" s="146">
        <f t="shared" si="0"/>
        <v>1</v>
      </c>
      <c r="V23" s="146">
        <f t="shared" si="1"/>
        <v>5.5</v>
      </c>
      <c r="W23" s="146">
        <f t="shared" si="2"/>
        <v>0.09090909090909091</v>
      </c>
      <c r="X23" s="146">
        <f t="shared" si="3"/>
        <v>0.5</v>
      </c>
      <c r="Y23" s="129">
        <f t="shared" si="4"/>
        <v>0.7071067811865476</v>
      </c>
      <c r="Z23" s="129">
        <f t="shared" si="5"/>
        <v>0.128564869306645</v>
      </c>
      <c r="AA23" s="129">
        <f t="shared" si="6"/>
        <v>0.09090909090909091</v>
      </c>
      <c r="AB23" s="67"/>
    </row>
    <row r="24" spans="1:28" ht="15">
      <c r="A24" s="66">
        <f t="shared" si="7"/>
        <v>0</v>
      </c>
      <c r="B24" s="66">
        <f t="shared" si="8"/>
        <v>0</v>
      </c>
      <c r="C24" s="66">
        <f t="shared" si="9"/>
        <v>0</v>
      </c>
      <c r="D24" s="66">
        <f t="shared" si="10"/>
        <v>0</v>
      </c>
      <c r="E24" s="66">
        <f t="shared" si="11"/>
        <v>0</v>
      </c>
      <c r="F24" s="141">
        <f t="shared" si="12"/>
        <v>0</v>
      </c>
      <c r="G24" s="141">
        <f t="shared" si="13"/>
        <v>0</v>
      </c>
      <c r="H24" s="66">
        <f t="shared" si="14"/>
        <v>0</v>
      </c>
      <c r="I24" s="66">
        <f t="shared" si="15"/>
        <v>110</v>
      </c>
      <c r="J24" s="66">
        <f t="shared" si="16"/>
        <v>0</v>
      </c>
      <c r="K24" s="141">
        <f t="shared" si="17"/>
        <v>2018</v>
      </c>
      <c r="L24" s="66">
        <f t="shared" si="18"/>
        <v>105</v>
      </c>
      <c r="M24" s="66">
        <f t="shared" si="19"/>
        <v>105</v>
      </c>
      <c r="N24" s="147">
        <f t="shared" si="20"/>
        <v>110</v>
      </c>
      <c r="O24" s="143">
        <f t="shared" si="21"/>
        <v>0</v>
      </c>
      <c r="P24" s="144" t="s">
        <v>229</v>
      </c>
      <c r="Q24" s="37">
        <v>7</v>
      </c>
      <c r="R24" s="145"/>
      <c r="S24" s="39">
        <v>6</v>
      </c>
      <c r="T24" s="40">
        <v>5</v>
      </c>
      <c r="U24" s="146">
        <f t="shared" si="0"/>
        <v>1</v>
      </c>
      <c r="V24" s="146">
        <f t="shared" si="1"/>
        <v>5.5</v>
      </c>
      <c r="W24" s="146">
        <f t="shared" si="2"/>
        <v>0.09090909090909091</v>
      </c>
      <c r="X24" s="146">
        <f t="shared" si="3"/>
        <v>0.5</v>
      </c>
      <c r="Y24" s="129">
        <f t="shared" si="4"/>
        <v>0.7071067811865476</v>
      </c>
      <c r="Z24" s="129">
        <f t="shared" si="5"/>
        <v>0.128564869306645</v>
      </c>
      <c r="AA24" s="129">
        <f t="shared" si="6"/>
        <v>0.09090909090909091</v>
      </c>
      <c r="AB24" s="67"/>
    </row>
    <row r="25" spans="1:28" ht="15">
      <c r="A25" s="66">
        <f t="shared" si="7"/>
        <v>0</v>
      </c>
      <c r="B25" s="66">
        <f t="shared" si="8"/>
        <v>0</v>
      </c>
      <c r="C25" s="66">
        <f t="shared" si="9"/>
        <v>0</v>
      </c>
      <c r="D25" s="66">
        <f t="shared" si="10"/>
        <v>0</v>
      </c>
      <c r="E25" s="66">
        <f t="shared" si="11"/>
        <v>0</v>
      </c>
      <c r="F25" s="141">
        <f t="shared" si="12"/>
        <v>0</v>
      </c>
      <c r="G25" s="141">
        <f t="shared" si="13"/>
        <v>0</v>
      </c>
      <c r="H25" s="66">
        <f t="shared" si="14"/>
        <v>0</v>
      </c>
      <c r="I25" s="66">
        <f t="shared" si="15"/>
        <v>110</v>
      </c>
      <c r="J25" s="66">
        <f t="shared" si="16"/>
        <v>0</v>
      </c>
      <c r="K25" s="141">
        <f t="shared" si="17"/>
        <v>2018</v>
      </c>
      <c r="L25" s="66">
        <f t="shared" si="18"/>
        <v>105</v>
      </c>
      <c r="M25" s="66">
        <f t="shared" si="19"/>
        <v>105</v>
      </c>
      <c r="N25" s="147">
        <f t="shared" si="20"/>
        <v>110</v>
      </c>
      <c r="O25" s="143">
        <f t="shared" si="21"/>
        <v>0</v>
      </c>
      <c r="P25" s="144" t="s">
        <v>229</v>
      </c>
      <c r="Q25" s="37">
        <v>8</v>
      </c>
      <c r="R25" s="145"/>
      <c r="S25" s="39">
        <v>6</v>
      </c>
      <c r="T25" s="40">
        <v>5</v>
      </c>
      <c r="U25" s="146">
        <f t="shared" si="0"/>
        <v>1</v>
      </c>
      <c r="V25" s="146">
        <f t="shared" si="1"/>
        <v>5.5</v>
      </c>
      <c r="W25" s="146">
        <f t="shared" si="2"/>
        <v>0.09090909090909091</v>
      </c>
      <c r="X25" s="146">
        <f t="shared" si="3"/>
        <v>0.5</v>
      </c>
      <c r="Y25" s="129">
        <f t="shared" si="4"/>
        <v>0.7071067811865476</v>
      </c>
      <c r="Z25" s="129">
        <f t="shared" si="5"/>
        <v>0.128564869306645</v>
      </c>
      <c r="AA25" s="129">
        <f t="shared" si="6"/>
        <v>0.09090909090909091</v>
      </c>
      <c r="AB25" s="67"/>
    </row>
    <row r="26" spans="1:28" ht="15">
      <c r="A26" s="66">
        <f t="shared" si="7"/>
        <v>0</v>
      </c>
      <c r="B26" s="66">
        <f t="shared" si="8"/>
        <v>0</v>
      </c>
      <c r="C26" s="66">
        <f t="shared" si="9"/>
        <v>0</v>
      </c>
      <c r="D26" s="66">
        <f t="shared" si="10"/>
        <v>0</v>
      </c>
      <c r="E26" s="66">
        <f t="shared" si="11"/>
        <v>0</v>
      </c>
      <c r="F26" s="141">
        <f t="shared" si="12"/>
        <v>0</v>
      </c>
      <c r="G26" s="141">
        <f t="shared" si="13"/>
        <v>0</v>
      </c>
      <c r="H26" s="66">
        <f t="shared" si="14"/>
        <v>0</v>
      </c>
      <c r="I26" s="66">
        <f t="shared" si="15"/>
        <v>110</v>
      </c>
      <c r="J26" s="66">
        <f t="shared" si="16"/>
        <v>0</v>
      </c>
      <c r="K26" s="141">
        <f t="shared" si="17"/>
        <v>2018</v>
      </c>
      <c r="L26" s="66">
        <f t="shared" si="18"/>
        <v>105</v>
      </c>
      <c r="M26" s="66">
        <f t="shared" si="19"/>
        <v>105</v>
      </c>
      <c r="N26" s="147">
        <f t="shared" si="20"/>
        <v>110</v>
      </c>
      <c r="O26" s="143">
        <f t="shared" si="21"/>
        <v>0</v>
      </c>
      <c r="P26" s="144" t="s">
        <v>229</v>
      </c>
      <c r="Q26" s="37">
        <v>9</v>
      </c>
      <c r="R26" s="145"/>
      <c r="S26" s="39">
        <v>4</v>
      </c>
      <c r="T26" s="40">
        <v>4</v>
      </c>
      <c r="U26" s="146">
        <f t="shared" si="0"/>
        <v>0</v>
      </c>
      <c r="V26" s="146">
        <f t="shared" si="1"/>
        <v>4</v>
      </c>
      <c r="W26" s="146">
        <f t="shared" si="2"/>
        <v>0</v>
      </c>
      <c r="X26" s="146">
        <f t="shared" si="3"/>
        <v>0</v>
      </c>
      <c r="Y26" s="129">
        <f t="shared" si="4"/>
        <v>0</v>
      </c>
      <c r="Z26" s="129">
        <f t="shared" si="5"/>
        <v>0</v>
      </c>
      <c r="AA26" s="129">
        <f t="shared" si="6"/>
        <v>0</v>
      </c>
      <c r="AB26" s="67"/>
    </row>
    <row r="27" spans="1:28" ht="15">
      <c r="A27" s="66">
        <f t="shared" si="7"/>
        <v>0</v>
      </c>
      <c r="B27" s="66">
        <f t="shared" si="8"/>
        <v>0</v>
      </c>
      <c r="C27" s="66">
        <f t="shared" si="9"/>
        <v>0</v>
      </c>
      <c r="D27" s="66">
        <f t="shared" si="10"/>
        <v>0</v>
      </c>
      <c r="E27" s="66">
        <f t="shared" si="11"/>
        <v>0</v>
      </c>
      <c r="F27" s="141">
        <f t="shared" si="12"/>
        <v>0</v>
      </c>
      <c r="G27" s="141">
        <f t="shared" si="13"/>
        <v>0</v>
      </c>
      <c r="H27" s="66">
        <f t="shared" si="14"/>
        <v>0</v>
      </c>
      <c r="I27" s="66">
        <f t="shared" si="15"/>
        <v>110</v>
      </c>
      <c r="J27" s="66">
        <f t="shared" si="16"/>
        <v>0</v>
      </c>
      <c r="K27" s="141">
        <f t="shared" si="17"/>
        <v>2018</v>
      </c>
      <c r="L27" s="66">
        <f t="shared" si="18"/>
        <v>105</v>
      </c>
      <c r="M27" s="66">
        <f t="shared" si="19"/>
        <v>105</v>
      </c>
      <c r="N27" s="147">
        <f t="shared" si="20"/>
        <v>110</v>
      </c>
      <c r="O27" s="143">
        <f t="shared" si="21"/>
        <v>0</v>
      </c>
      <c r="P27" s="144" t="s">
        <v>229</v>
      </c>
      <c r="Q27" s="37">
        <v>10</v>
      </c>
      <c r="R27" s="145"/>
      <c r="S27" s="39">
        <v>4</v>
      </c>
      <c r="T27" s="40">
        <v>5</v>
      </c>
      <c r="U27" s="146">
        <f t="shared" si="0"/>
        <v>1</v>
      </c>
      <c r="V27" s="146">
        <f t="shared" si="1"/>
        <v>4.5</v>
      </c>
      <c r="W27" s="146">
        <f t="shared" si="2"/>
        <v>0.1111111111111111</v>
      </c>
      <c r="X27" s="146">
        <f t="shared" si="3"/>
        <v>0.5</v>
      </c>
      <c r="Y27" s="129">
        <f t="shared" si="4"/>
        <v>0.7071067811865476</v>
      </c>
      <c r="Z27" s="129">
        <f t="shared" si="5"/>
        <v>0.15713484026367724</v>
      </c>
      <c r="AA27" s="129">
        <f t="shared" si="6"/>
        <v>0.11111111111111112</v>
      </c>
      <c r="AB27" s="67"/>
    </row>
    <row r="28" spans="1:28" ht="15">
      <c r="A28" s="66">
        <f t="shared" si="7"/>
        <v>0</v>
      </c>
      <c r="B28" s="66">
        <f t="shared" si="8"/>
        <v>0</v>
      </c>
      <c r="C28" s="66">
        <f t="shared" si="9"/>
        <v>0</v>
      </c>
      <c r="D28" s="66">
        <f t="shared" si="10"/>
        <v>0</v>
      </c>
      <c r="E28" s="66">
        <f t="shared" si="11"/>
        <v>0</v>
      </c>
      <c r="F28" s="141">
        <f t="shared" si="12"/>
        <v>0</v>
      </c>
      <c r="G28" s="141">
        <f t="shared" si="13"/>
        <v>0</v>
      </c>
      <c r="H28" s="66">
        <f t="shared" si="14"/>
        <v>0</v>
      </c>
      <c r="I28" s="66">
        <f t="shared" si="15"/>
        <v>110</v>
      </c>
      <c r="J28" s="66">
        <f t="shared" si="16"/>
        <v>0</v>
      </c>
      <c r="K28" s="141">
        <f t="shared" si="17"/>
        <v>2018</v>
      </c>
      <c r="L28" s="66">
        <f t="shared" si="18"/>
        <v>105</v>
      </c>
      <c r="M28" s="66">
        <f t="shared" si="19"/>
        <v>105</v>
      </c>
      <c r="N28" s="147">
        <f t="shared" si="20"/>
        <v>110</v>
      </c>
      <c r="O28" s="143">
        <f t="shared" si="21"/>
        <v>0</v>
      </c>
      <c r="P28" s="144" t="s">
        <v>229</v>
      </c>
      <c r="Q28" s="37">
        <v>11</v>
      </c>
      <c r="R28" s="145"/>
      <c r="S28" s="39">
        <v>6</v>
      </c>
      <c r="T28" s="40">
        <v>6</v>
      </c>
      <c r="U28" s="146">
        <f t="shared" si="0"/>
        <v>0</v>
      </c>
      <c r="V28" s="146">
        <f t="shared" si="1"/>
        <v>6</v>
      </c>
      <c r="W28" s="146">
        <f t="shared" si="2"/>
        <v>0</v>
      </c>
      <c r="X28" s="146">
        <f t="shared" si="3"/>
        <v>0</v>
      </c>
      <c r="Y28" s="129">
        <f t="shared" si="4"/>
        <v>0</v>
      </c>
      <c r="Z28" s="129">
        <f t="shared" si="5"/>
        <v>0</v>
      </c>
      <c r="AA28" s="129">
        <f t="shared" si="6"/>
        <v>0</v>
      </c>
      <c r="AB28" s="67"/>
    </row>
    <row r="29" spans="1:28" ht="15">
      <c r="A29" s="66">
        <f t="shared" si="7"/>
        <v>0</v>
      </c>
      <c r="B29" s="66">
        <f t="shared" si="8"/>
        <v>0</v>
      </c>
      <c r="C29" s="66">
        <f t="shared" si="9"/>
        <v>0</v>
      </c>
      <c r="D29" s="66">
        <f t="shared" si="10"/>
        <v>0</v>
      </c>
      <c r="E29" s="66">
        <f t="shared" si="11"/>
        <v>0</v>
      </c>
      <c r="F29" s="141">
        <f t="shared" si="12"/>
        <v>0</v>
      </c>
      <c r="G29" s="141">
        <f t="shared" si="13"/>
        <v>0</v>
      </c>
      <c r="H29" s="66">
        <f t="shared" si="14"/>
        <v>0</v>
      </c>
      <c r="I29" s="66">
        <f t="shared" si="15"/>
        <v>110</v>
      </c>
      <c r="J29" s="66">
        <f t="shared" si="16"/>
        <v>0</v>
      </c>
      <c r="K29" s="141">
        <f t="shared" si="17"/>
        <v>2018</v>
      </c>
      <c r="L29" s="66">
        <f t="shared" si="18"/>
        <v>105</v>
      </c>
      <c r="M29" s="66">
        <f t="shared" si="19"/>
        <v>105</v>
      </c>
      <c r="N29" s="147">
        <f t="shared" si="20"/>
        <v>110</v>
      </c>
      <c r="O29" s="143">
        <f t="shared" si="21"/>
        <v>0</v>
      </c>
      <c r="P29" s="144" t="s">
        <v>229</v>
      </c>
      <c r="Q29" s="37">
        <v>12</v>
      </c>
      <c r="R29" s="145"/>
      <c r="S29" s="39">
        <v>5</v>
      </c>
      <c r="T29" s="40">
        <v>5</v>
      </c>
      <c r="U29" s="146">
        <f t="shared" si="0"/>
        <v>0</v>
      </c>
      <c r="V29" s="146">
        <f t="shared" si="1"/>
        <v>5</v>
      </c>
      <c r="W29" s="146">
        <f t="shared" si="2"/>
        <v>0</v>
      </c>
      <c r="X29" s="146">
        <f t="shared" si="3"/>
        <v>0</v>
      </c>
      <c r="Y29" s="129">
        <f t="shared" si="4"/>
        <v>0</v>
      </c>
      <c r="Z29" s="129">
        <f t="shared" si="5"/>
        <v>0</v>
      </c>
      <c r="AA29" s="129">
        <f t="shared" si="6"/>
        <v>0</v>
      </c>
      <c r="AB29" s="67"/>
    </row>
    <row r="30" spans="1:28" ht="15">
      <c r="A30" s="66">
        <f t="shared" si="7"/>
        <v>0</v>
      </c>
      <c r="B30" s="66">
        <f t="shared" si="8"/>
        <v>0</v>
      </c>
      <c r="C30" s="66">
        <f t="shared" si="9"/>
        <v>0</v>
      </c>
      <c r="D30" s="66">
        <f t="shared" si="10"/>
        <v>0</v>
      </c>
      <c r="E30" s="66">
        <f t="shared" si="11"/>
        <v>0</v>
      </c>
      <c r="F30" s="141">
        <f t="shared" si="12"/>
        <v>0</v>
      </c>
      <c r="G30" s="141">
        <f t="shared" si="13"/>
        <v>0</v>
      </c>
      <c r="H30" s="66">
        <f t="shared" si="14"/>
        <v>0</v>
      </c>
      <c r="I30" s="66">
        <f t="shared" si="15"/>
        <v>110</v>
      </c>
      <c r="J30" s="66">
        <f t="shared" si="16"/>
        <v>0</v>
      </c>
      <c r="K30" s="141">
        <f t="shared" si="17"/>
        <v>2018</v>
      </c>
      <c r="L30" s="66">
        <f t="shared" si="18"/>
        <v>105</v>
      </c>
      <c r="M30" s="66">
        <f t="shared" si="19"/>
        <v>105</v>
      </c>
      <c r="N30" s="147">
        <f t="shared" si="20"/>
        <v>110</v>
      </c>
      <c r="O30" s="143">
        <f t="shared" si="21"/>
        <v>0</v>
      </c>
      <c r="P30" s="144" t="s">
        <v>229</v>
      </c>
      <c r="Q30" s="37">
        <v>13</v>
      </c>
      <c r="R30" s="145"/>
      <c r="S30" s="39">
        <v>6</v>
      </c>
      <c r="T30" s="40">
        <v>5</v>
      </c>
      <c r="U30" s="146">
        <f t="shared" si="0"/>
        <v>1</v>
      </c>
      <c r="V30" s="146">
        <f t="shared" si="1"/>
        <v>5.5</v>
      </c>
      <c r="W30" s="146">
        <f t="shared" si="2"/>
        <v>0.09090909090909091</v>
      </c>
      <c r="X30" s="146">
        <f t="shared" si="3"/>
        <v>0.5</v>
      </c>
      <c r="Y30" s="129">
        <f t="shared" si="4"/>
        <v>0.7071067811865476</v>
      </c>
      <c r="Z30" s="129">
        <f t="shared" si="5"/>
        <v>0.128564869306645</v>
      </c>
      <c r="AA30" s="129">
        <f t="shared" si="6"/>
        <v>0.09090909090909091</v>
      </c>
      <c r="AB30" s="67"/>
    </row>
    <row r="31" spans="1:28" ht="15">
      <c r="A31" s="66">
        <f t="shared" si="7"/>
        <v>0</v>
      </c>
      <c r="B31" s="66">
        <f t="shared" si="8"/>
        <v>0</v>
      </c>
      <c r="C31" s="66">
        <f t="shared" si="9"/>
        <v>0</v>
      </c>
      <c r="D31" s="66">
        <f t="shared" si="10"/>
        <v>0</v>
      </c>
      <c r="E31" s="66">
        <f t="shared" si="11"/>
        <v>0</v>
      </c>
      <c r="F31" s="141">
        <f t="shared" si="12"/>
        <v>0</v>
      </c>
      <c r="G31" s="141">
        <f t="shared" si="13"/>
        <v>0</v>
      </c>
      <c r="H31" s="66">
        <f t="shared" si="14"/>
        <v>0</v>
      </c>
      <c r="I31" s="66">
        <f t="shared" si="15"/>
        <v>110</v>
      </c>
      <c r="J31" s="66">
        <f t="shared" si="16"/>
        <v>0</v>
      </c>
      <c r="K31" s="141">
        <f t="shared" si="17"/>
        <v>2018</v>
      </c>
      <c r="L31" s="66">
        <f t="shared" si="18"/>
        <v>105</v>
      </c>
      <c r="M31" s="66">
        <f t="shared" si="19"/>
        <v>105</v>
      </c>
      <c r="N31" s="147">
        <f t="shared" si="20"/>
        <v>110</v>
      </c>
      <c r="O31" s="143">
        <f t="shared" si="21"/>
        <v>0</v>
      </c>
      <c r="P31" s="144" t="s">
        <v>229</v>
      </c>
      <c r="Q31" s="37">
        <v>14</v>
      </c>
      <c r="R31" s="145"/>
      <c r="S31" s="39">
        <v>5</v>
      </c>
      <c r="T31" s="40">
        <v>4</v>
      </c>
      <c r="U31" s="146">
        <f t="shared" si="0"/>
        <v>1</v>
      </c>
      <c r="V31" s="146">
        <f t="shared" si="1"/>
        <v>4.5</v>
      </c>
      <c r="W31" s="146">
        <f t="shared" si="2"/>
        <v>0.1111111111111111</v>
      </c>
      <c r="X31" s="146">
        <f t="shared" si="3"/>
        <v>0.5</v>
      </c>
      <c r="Y31" s="129">
        <f t="shared" si="4"/>
        <v>0.7071067811865476</v>
      </c>
      <c r="Z31" s="129">
        <f t="shared" si="5"/>
        <v>0.15713484026367724</v>
      </c>
      <c r="AA31" s="129">
        <f t="shared" si="6"/>
        <v>0.11111111111111112</v>
      </c>
      <c r="AB31" s="67"/>
    </row>
    <row r="32" spans="1:28" ht="15">
      <c r="A32" s="66">
        <f t="shared" si="7"/>
        <v>0</v>
      </c>
      <c r="B32" s="66">
        <f t="shared" si="8"/>
        <v>0</v>
      </c>
      <c r="C32" s="66">
        <f t="shared" si="9"/>
        <v>0</v>
      </c>
      <c r="D32" s="66">
        <f t="shared" si="10"/>
        <v>0</v>
      </c>
      <c r="E32" s="66">
        <f t="shared" si="11"/>
        <v>0</v>
      </c>
      <c r="F32" s="141">
        <f t="shared" si="12"/>
        <v>0</v>
      </c>
      <c r="G32" s="141">
        <f t="shared" si="13"/>
        <v>0</v>
      </c>
      <c r="H32" s="66">
        <f t="shared" si="14"/>
        <v>0</v>
      </c>
      <c r="I32" s="66">
        <f t="shared" si="15"/>
        <v>110</v>
      </c>
      <c r="J32" s="66">
        <f t="shared" si="16"/>
        <v>0</v>
      </c>
      <c r="K32" s="141">
        <f t="shared" si="17"/>
        <v>2018</v>
      </c>
      <c r="L32" s="66">
        <f t="shared" si="18"/>
        <v>105</v>
      </c>
      <c r="M32" s="66">
        <f t="shared" si="19"/>
        <v>105</v>
      </c>
      <c r="N32" s="147">
        <f t="shared" si="20"/>
        <v>110</v>
      </c>
      <c r="O32" s="143">
        <f t="shared" si="21"/>
        <v>0</v>
      </c>
      <c r="P32" s="144" t="s">
        <v>229</v>
      </c>
      <c r="Q32" s="37">
        <v>15</v>
      </c>
      <c r="R32" s="145"/>
      <c r="S32" s="39">
        <v>6</v>
      </c>
      <c r="T32" s="40">
        <v>5</v>
      </c>
      <c r="U32" s="146">
        <f t="shared" si="0"/>
        <v>1</v>
      </c>
      <c r="V32" s="146">
        <f t="shared" si="1"/>
        <v>5.5</v>
      </c>
      <c r="W32" s="146">
        <f t="shared" si="2"/>
        <v>0.09090909090909091</v>
      </c>
      <c r="X32" s="146">
        <f t="shared" si="3"/>
        <v>0.5</v>
      </c>
      <c r="Y32" s="129">
        <f t="shared" si="4"/>
        <v>0.7071067811865476</v>
      </c>
      <c r="Z32" s="129">
        <f t="shared" si="5"/>
        <v>0.128564869306645</v>
      </c>
      <c r="AA32" s="129">
        <f t="shared" si="6"/>
        <v>0.09090909090909091</v>
      </c>
      <c r="AB32" s="67"/>
    </row>
    <row r="33" spans="1:28" ht="15">
      <c r="A33" s="66">
        <f t="shared" si="7"/>
        <v>0</v>
      </c>
      <c r="B33" s="66">
        <f t="shared" si="8"/>
        <v>0</v>
      </c>
      <c r="C33" s="66">
        <f t="shared" si="9"/>
        <v>0</v>
      </c>
      <c r="D33" s="66">
        <f t="shared" si="10"/>
        <v>0</v>
      </c>
      <c r="E33" s="66">
        <f t="shared" si="11"/>
        <v>0</v>
      </c>
      <c r="F33" s="141">
        <f t="shared" si="12"/>
        <v>0</v>
      </c>
      <c r="G33" s="141">
        <f t="shared" si="13"/>
        <v>0</v>
      </c>
      <c r="H33" s="66">
        <f t="shared" si="14"/>
        <v>0</v>
      </c>
      <c r="I33" s="66">
        <f t="shared" si="15"/>
        <v>110</v>
      </c>
      <c r="J33" s="66">
        <f t="shared" si="16"/>
        <v>0</v>
      </c>
      <c r="K33" s="141">
        <f t="shared" si="17"/>
        <v>2018</v>
      </c>
      <c r="L33" s="66">
        <f t="shared" si="18"/>
        <v>105</v>
      </c>
      <c r="M33" s="66">
        <f t="shared" si="19"/>
        <v>105</v>
      </c>
      <c r="N33" s="147">
        <f t="shared" si="20"/>
        <v>110</v>
      </c>
      <c r="O33" s="143">
        <f t="shared" si="21"/>
        <v>0</v>
      </c>
      <c r="P33" s="144" t="s">
        <v>229</v>
      </c>
      <c r="Q33" s="37">
        <v>16</v>
      </c>
      <c r="R33" s="145"/>
      <c r="S33" s="39">
        <v>5</v>
      </c>
      <c r="T33" s="40">
        <v>4</v>
      </c>
      <c r="U33" s="146">
        <f t="shared" si="0"/>
        <v>1</v>
      </c>
      <c r="V33" s="146">
        <f t="shared" si="1"/>
        <v>4.5</v>
      </c>
      <c r="W33" s="146">
        <f t="shared" si="2"/>
        <v>0.1111111111111111</v>
      </c>
      <c r="X33" s="146">
        <f t="shared" si="3"/>
        <v>0.5</v>
      </c>
      <c r="Y33" s="129">
        <f t="shared" si="4"/>
        <v>0.7071067811865476</v>
      </c>
      <c r="Z33" s="129">
        <f t="shared" si="5"/>
        <v>0.15713484026367724</v>
      </c>
      <c r="AA33" s="129">
        <f t="shared" si="6"/>
        <v>0.11111111111111112</v>
      </c>
      <c r="AB33" s="67"/>
    </row>
    <row r="34" spans="1:28" ht="15">
      <c r="A34" s="66">
        <f t="shared" si="7"/>
        <v>0</v>
      </c>
      <c r="B34" s="66">
        <f t="shared" si="8"/>
        <v>0</v>
      </c>
      <c r="C34" s="66">
        <f t="shared" si="9"/>
        <v>0</v>
      </c>
      <c r="D34" s="66">
        <f t="shared" si="10"/>
        <v>0</v>
      </c>
      <c r="E34" s="66">
        <f t="shared" si="11"/>
        <v>0</v>
      </c>
      <c r="F34" s="141">
        <f t="shared" si="12"/>
        <v>0</v>
      </c>
      <c r="G34" s="141">
        <f t="shared" si="13"/>
        <v>0</v>
      </c>
      <c r="H34" s="66">
        <f t="shared" si="14"/>
        <v>0</v>
      </c>
      <c r="I34" s="66">
        <f t="shared" si="15"/>
        <v>110</v>
      </c>
      <c r="J34" s="66">
        <f t="shared" si="16"/>
        <v>0</v>
      </c>
      <c r="K34" s="141">
        <f t="shared" si="17"/>
        <v>2018</v>
      </c>
      <c r="L34" s="66">
        <f t="shared" si="18"/>
        <v>105</v>
      </c>
      <c r="M34" s="66">
        <f t="shared" si="19"/>
        <v>105</v>
      </c>
      <c r="N34" s="147">
        <f t="shared" si="20"/>
        <v>110</v>
      </c>
      <c r="O34" s="143">
        <f t="shared" si="21"/>
        <v>0</v>
      </c>
      <c r="P34" s="144" t="s">
        <v>229</v>
      </c>
      <c r="Q34" s="37">
        <v>17</v>
      </c>
      <c r="R34" s="145"/>
      <c r="S34" s="39">
        <v>5</v>
      </c>
      <c r="T34" s="40">
        <v>5</v>
      </c>
      <c r="U34" s="146">
        <f t="shared" si="0"/>
        <v>0</v>
      </c>
      <c r="V34" s="146">
        <f t="shared" si="1"/>
        <v>5</v>
      </c>
      <c r="W34" s="146">
        <f t="shared" si="2"/>
        <v>0</v>
      </c>
      <c r="X34" s="146">
        <f t="shared" si="3"/>
        <v>0</v>
      </c>
      <c r="Y34" s="129">
        <f t="shared" si="4"/>
        <v>0</v>
      </c>
      <c r="Z34" s="129">
        <f t="shared" si="5"/>
        <v>0</v>
      </c>
      <c r="AA34" s="129">
        <f t="shared" si="6"/>
        <v>0</v>
      </c>
      <c r="AB34" s="67"/>
    </row>
    <row r="35" spans="1:28" ht="15">
      <c r="A35" s="66">
        <f t="shared" si="7"/>
        <v>0</v>
      </c>
      <c r="B35" s="66">
        <f t="shared" si="8"/>
        <v>0</v>
      </c>
      <c r="C35" s="66">
        <f t="shared" si="9"/>
        <v>0</v>
      </c>
      <c r="D35" s="66">
        <f t="shared" si="10"/>
        <v>0</v>
      </c>
      <c r="E35" s="66">
        <f t="shared" si="11"/>
        <v>0</v>
      </c>
      <c r="F35" s="141">
        <f t="shared" si="12"/>
        <v>0</v>
      </c>
      <c r="G35" s="141">
        <f t="shared" si="13"/>
        <v>0</v>
      </c>
      <c r="H35" s="66">
        <f t="shared" si="14"/>
        <v>0</v>
      </c>
      <c r="I35" s="66">
        <f t="shared" si="15"/>
        <v>110</v>
      </c>
      <c r="J35" s="66">
        <f t="shared" si="16"/>
        <v>0</v>
      </c>
      <c r="K35" s="141">
        <f t="shared" si="17"/>
        <v>2018</v>
      </c>
      <c r="L35" s="66">
        <f t="shared" si="18"/>
        <v>105</v>
      </c>
      <c r="M35" s="66">
        <f t="shared" si="19"/>
        <v>105</v>
      </c>
      <c r="N35" s="147">
        <f t="shared" si="20"/>
        <v>110</v>
      </c>
      <c r="O35" s="143">
        <f t="shared" si="21"/>
        <v>0</v>
      </c>
      <c r="P35" s="144" t="s">
        <v>229</v>
      </c>
      <c r="Q35" s="37">
        <v>18</v>
      </c>
      <c r="R35" s="145"/>
      <c r="S35" s="39">
        <v>4</v>
      </c>
      <c r="T35" s="40">
        <v>4</v>
      </c>
      <c r="U35" s="146">
        <f t="shared" si="0"/>
        <v>0</v>
      </c>
      <c r="V35" s="146">
        <f t="shared" si="1"/>
        <v>4</v>
      </c>
      <c r="W35" s="146">
        <f t="shared" si="2"/>
        <v>0</v>
      </c>
      <c r="X35" s="146">
        <f t="shared" si="3"/>
        <v>0</v>
      </c>
      <c r="Y35" s="129">
        <f t="shared" si="4"/>
        <v>0</v>
      </c>
      <c r="Z35" s="129">
        <f t="shared" si="5"/>
        <v>0</v>
      </c>
      <c r="AA35" s="129">
        <f t="shared" si="6"/>
        <v>0</v>
      </c>
      <c r="AB35" s="67"/>
    </row>
    <row r="36" spans="1:28" ht="15">
      <c r="A36" s="66">
        <f t="shared" si="7"/>
        <v>0</v>
      </c>
      <c r="B36" s="66">
        <f t="shared" si="8"/>
        <v>0</v>
      </c>
      <c r="C36" s="66">
        <f t="shared" si="9"/>
        <v>0</v>
      </c>
      <c r="D36" s="66">
        <f t="shared" si="10"/>
        <v>0</v>
      </c>
      <c r="E36" s="66">
        <f t="shared" si="11"/>
        <v>0</v>
      </c>
      <c r="F36" s="141">
        <f t="shared" si="12"/>
        <v>0</v>
      </c>
      <c r="G36" s="141">
        <f t="shared" si="13"/>
        <v>0</v>
      </c>
      <c r="H36" s="66">
        <f t="shared" si="14"/>
        <v>0</v>
      </c>
      <c r="I36" s="66">
        <f t="shared" si="15"/>
        <v>110</v>
      </c>
      <c r="J36" s="66">
        <f t="shared" si="16"/>
        <v>0</v>
      </c>
      <c r="K36" s="141">
        <f t="shared" si="17"/>
        <v>2018</v>
      </c>
      <c r="L36" s="66">
        <f t="shared" si="18"/>
        <v>105</v>
      </c>
      <c r="M36" s="66">
        <f t="shared" si="19"/>
        <v>105</v>
      </c>
      <c r="N36" s="147">
        <f t="shared" si="20"/>
        <v>110</v>
      </c>
      <c r="O36" s="143">
        <f t="shared" si="21"/>
        <v>0</v>
      </c>
      <c r="P36" s="144" t="s">
        <v>229</v>
      </c>
      <c r="Q36" s="37">
        <v>19</v>
      </c>
      <c r="R36" s="145"/>
      <c r="S36" s="39">
        <v>5</v>
      </c>
      <c r="T36" s="40">
        <v>5</v>
      </c>
      <c r="U36" s="146">
        <f t="shared" si="0"/>
        <v>0</v>
      </c>
      <c r="V36" s="146">
        <f t="shared" si="1"/>
        <v>5</v>
      </c>
      <c r="W36" s="146">
        <f t="shared" si="2"/>
        <v>0</v>
      </c>
      <c r="X36" s="146">
        <f t="shared" si="3"/>
        <v>0</v>
      </c>
      <c r="Y36" s="129">
        <f t="shared" si="4"/>
        <v>0</v>
      </c>
      <c r="Z36" s="129">
        <f t="shared" si="5"/>
        <v>0</v>
      </c>
      <c r="AA36" s="129">
        <f t="shared" si="6"/>
        <v>0</v>
      </c>
      <c r="AB36" s="67"/>
    </row>
    <row r="37" spans="1:28" ht="15">
      <c r="A37" s="66">
        <f t="shared" si="7"/>
        <v>0</v>
      </c>
      <c r="B37" s="66">
        <f t="shared" si="8"/>
        <v>0</v>
      </c>
      <c r="C37" s="66">
        <f t="shared" si="9"/>
        <v>0</v>
      </c>
      <c r="D37" s="66">
        <f t="shared" si="10"/>
        <v>0</v>
      </c>
      <c r="E37" s="66">
        <f t="shared" si="11"/>
        <v>0</v>
      </c>
      <c r="F37" s="141">
        <f t="shared" si="12"/>
        <v>0</v>
      </c>
      <c r="G37" s="141">
        <f t="shared" si="13"/>
        <v>0</v>
      </c>
      <c r="H37" s="66">
        <f t="shared" si="14"/>
        <v>0</v>
      </c>
      <c r="I37" s="66">
        <f t="shared" si="15"/>
        <v>110</v>
      </c>
      <c r="J37" s="66">
        <f t="shared" si="16"/>
        <v>0</v>
      </c>
      <c r="K37" s="141">
        <f t="shared" si="17"/>
        <v>2018</v>
      </c>
      <c r="L37" s="66">
        <f t="shared" si="18"/>
        <v>105</v>
      </c>
      <c r="M37" s="66">
        <f t="shared" si="19"/>
        <v>105</v>
      </c>
      <c r="N37" s="147">
        <f t="shared" si="20"/>
        <v>110</v>
      </c>
      <c r="O37" s="143">
        <f t="shared" si="21"/>
        <v>0</v>
      </c>
      <c r="P37" s="144" t="s">
        <v>229</v>
      </c>
      <c r="Q37" s="37">
        <v>20</v>
      </c>
      <c r="R37" s="145"/>
      <c r="S37" s="39">
        <v>6</v>
      </c>
      <c r="T37" s="40">
        <v>5</v>
      </c>
      <c r="U37" s="146">
        <f t="shared" si="0"/>
        <v>1</v>
      </c>
      <c r="V37" s="146">
        <f t="shared" si="1"/>
        <v>5.5</v>
      </c>
      <c r="W37" s="146">
        <f t="shared" si="2"/>
        <v>0.09090909090909091</v>
      </c>
      <c r="X37" s="146">
        <f t="shared" si="3"/>
        <v>0.5</v>
      </c>
      <c r="Y37" s="129">
        <f t="shared" si="4"/>
        <v>0.7071067811865476</v>
      </c>
      <c r="Z37" s="129">
        <f t="shared" si="5"/>
        <v>0.128564869306645</v>
      </c>
      <c r="AA37" s="129">
        <f t="shared" si="6"/>
        <v>0.09090909090909091</v>
      </c>
      <c r="AB37" s="67"/>
    </row>
    <row r="38" spans="1:28" ht="15">
      <c r="A38" s="66">
        <f t="shared" si="7"/>
        <v>0</v>
      </c>
      <c r="B38" s="66">
        <f t="shared" si="8"/>
        <v>0</v>
      </c>
      <c r="C38" s="66">
        <f t="shared" si="9"/>
        <v>0</v>
      </c>
      <c r="D38" s="66">
        <f t="shared" si="10"/>
        <v>0</v>
      </c>
      <c r="E38" s="66">
        <f t="shared" si="11"/>
        <v>0</v>
      </c>
      <c r="F38" s="141">
        <f t="shared" si="12"/>
        <v>0</v>
      </c>
      <c r="G38" s="141">
        <f t="shared" si="13"/>
        <v>0</v>
      </c>
      <c r="H38" s="66">
        <f t="shared" si="14"/>
        <v>0</v>
      </c>
      <c r="I38" s="66">
        <f t="shared" si="15"/>
        <v>110</v>
      </c>
      <c r="J38" s="66">
        <f t="shared" si="16"/>
        <v>0</v>
      </c>
      <c r="K38" s="141">
        <f t="shared" si="17"/>
        <v>2018</v>
      </c>
      <c r="L38" s="66">
        <f t="shared" si="18"/>
        <v>105</v>
      </c>
      <c r="M38" s="66">
        <f t="shared" si="19"/>
        <v>105</v>
      </c>
      <c r="N38" s="147">
        <f t="shared" si="20"/>
        <v>110</v>
      </c>
      <c r="O38" s="143">
        <f t="shared" si="21"/>
        <v>0</v>
      </c>
      <c r="P38" s="144" t="s">
        <v>229</v>
      </c>
      <c r="Q38" s="37">
        <v>21</v>
      </c>
      <c r="R38" s="145"/>
      <c r="S38" s="39">
        <v>4</v>
      </c>
      <c r="T38" s="40">
        <v>4</v>
      </c>
      <c r="U38" s="146">
        <f t="shared" si="0"/>
        <v>0</v>
      </c>
      <c r="V38" s="146">
        <f t="shared" si="1"/>
        <v>4</v>
      </c>
      <c r="W38" s="146">
        <f t="shared" si="2"/>
        <v>0</v>
      </c>
      <c r="X38" s="146">
        <f t="shared" si="3"/>
        <v>0</v>
      </c>
      <c r="Y38" s="129">
        <f t="shared" si="4"/>
        <v>0</v>
      </c>
      <c r="Z38" s="129">
        <f t="shared" si="5"/>
        <v>0</v>
      </c>
      <c r="AA38" s="129">
        <f t="shared" si="6"/>
        <v>0</v>
      </c>
      <c r="AB38" s="67"/>
    </row>
    <row r="39" spans="1:28" ht="15">
      <c r="A39" s="66">
        <f t="shared" si="7"/>
        <v>0</v>
      </c>
      <c r="B39" s="66">
        <f t="shared" si="8"/>
        <v>0</v>
      </c>
      <c r="C39" s="66">
        <f t="shared" si="9"/>
        <v>0</v>
      </c>
      <c r="D39" s="66">
        <f t="shared" si="10"/>
        <v>0</v>
      </c>
      <c r="E39" s="66">
        <f t="shared" si="11"/>
        <v>0</v>
      </c>
      <c r="F39" s="141">
        <f t="shared" si="12"/>
        <v>0</v>
      </c>
      <c r="G39" s="141">
        <f t="shared" si="13"/>
        <v>0</v>
      </c>
      <c r="H39" s="66">
        <f t="shared" si="14"/>
        <v>0</v>
      </c>
      <c r="I39" s="66">
        <f t="shared" si="15"/>
        <v>110</v>
      </c>
      <c r="J39" s="66">
        <f t="shared" si="16"/>
        <v>0</v>
      </c>
      <c r="K39" s="141">
        <f t="shared" si="17"/>
        <v>2018</v>
      </c>
      <c r="L39" s="66">
        <f t="shared" si="18"/>
        <v>105</v>
      </c>
      <c r="M39" s="66">
        <f t="shared" si="19"/>
        <v>105</v>
      </c>
      <c r="N39" s="147">
        <f t="shared" si="20"/>
        <v>110</v>
      </c>
      <c r="O39" s="143">
        <f t="shared" si="21"/>
        <v>0</v>
      </c>
      <c r="P39" s="144" t="s">
        <v>229</v>
      </c>
      <c r="Q39" s="37">
        <v>22</v>
      </c>
      <c r="R39" s="145"/>
      <c r="S39" s="39">
        <v>3</v>
      </c>
      <c r="T39" s="40">
        <v>4</v>
      </c>
      <c r="U39" s="146">
        <f t="shared" si="0"/>
        <v>1</v>
      </c>
      <c r="V39" s="146">
        <f t="shared" si="1"/>
        <v>3.5</v>
      </c>
      <c r="W39" s="146">
        <f t="shared" si="2"/>
        <v>0.14285714285714285</v>
      </c>
      <c r="X39" s="146">
        <f t="shared" si="3"/>
        <v>0.5</v>
      </c>
      <c r="Y39" s="129">
        <f t="shared" si="4"/>
        <v>0.7071067811865476</v>
      </c>
      <c r="Z39" s="129">
        <f t="shared" si="5"/>
        <v>0.20203050891044216</v>
      </c>
      <c r="AA39" s="129">
        <f t="shared" si="6"/>
        <v>0.14285714285714285</v>
      </c>
      <c r="AB39" s="67"/>
    </row>
    <row r="40" spans="1:28" ht="15">
      <c r="A40" s="66">
        <f t="shared" si="7"/>
        <v>0</v>
      </c>
      <c r="B40" s="66">
        <f t="shared" si="8"/>
        <v>0</v>
      </c>
      <c r="C40" s="66">
        <f t="shared" si="9"/>
        <v>0</v>
      </c>
      <c r="D40" s="66">
        <f t="shared" si="10"/>
        <v>0</v>
      </c>
      <c r="E40" s="66">
        <f t="shared" si="11"/>
        <v>0</v>
      </c>
      <c r="F40" s="141">
        <f t="shared" si="12"/>
        <v>0</v>
      </c>
      <c r="G40" s="141">
        <f t="shared" si="13"/>
        <v>0</v>
      </c>
      <c r="H40" s="66">
        <f t="shared" si="14"/>
        <v>0</v>
      </c>
      <c r="I40" s="66">
        <f t="shared" si="15"/>
        <v>110</v>
      </c>
      <c r="J40" s="66">
        <f t="shared" si="16"/>
        <v>0</v>
      </c>
      <c r="K40" s="141">
        <f t="shared" si="17"/>
        <v>2018</v>
      </c>
      <c r="L40" s="66">
        <f t="shared" si="18"/>
        <v>105</v>
      </c>
      <c r="M40" s="66">
        <f t="shared" si="19"/>
        <v>105</v>
      </c>
      <c r="N40" s="147">
        <f t="shared" si="20"/>
        <v>110</v>
      </c>
      <c r="O40" s="143">
        <f t="shared" si="21"/>
        <v>0</v>
      </c>
      <c r="P40" s="144" t="s">
        <v>229</v>
      </c>
      <c r="Q40" s="37">
        <v>23</v>
      </c>
      <c r="R40" s="145"/>
      <c r="S40" s="39">
        <v>5</v>
      </c>
      <c r="T40" s="40">
        <v>5</v>
      </c>
      <c r="U40" s="146">
        <f t="shared" si="0"/>
        <v>0</v>
      </c>
      <c r="V40" s="146">
        <f t="shared" si="1"/>
        <v>5</v>
      </c>
      <c r="W40" s="146">
        <f t="shared" si="2"/>
        <v>0</v>
      </c>
      <c r="X40" s="146">
        <f t="shared" si="3"/>
        <v>0</v>
      </c>
      <c r="Y40" s="129">
        <f t="shared" si="4"/>
        <v>0</v>
      </c>
      <c r="Z40" s="129">
        <f t="shared" si="5"/>
        <v>0</v>
      </c>
      <c r="AA40" s="129">
        <f t="shared" si="6"/>
        <v>0</v>
      </c>
      <c r="AB40" s="67"/>
    </row>
    <row r="41" spans="1:28" ht="15">
      <c r="A41" s="66">
        <f t="shared" si="7"/>
        <v>0</v>
      </c>
      <c r="B41" s="66">
        <f t="shared" si="8"/>
        <v>0</v>
      </c>
      <c r="C41" s="66">
        <f t="shared" si="9"/>
        <v>0</v>
      </c>
      <c r="D41" s="66">
        <f t="shared" si="10"/>
        <v>0</v>
      </c>
      <c r="E41" s="66">
        <f t="shared" si="11"/>
        <v>0</v>
      </c>
      <c r="F41" s="141">
        <f t="shared" si="12"/>
        <v>0</v>
      </c>
      <c r="G41" s="141">
        <f t="shared" si="13"/>
        <v>0</v>
      </c>
      <c r="H41" s="66">
        <f t="shared" si="14"/>
        <v>0</v>
      </c>
      <c r="I41" s="66">
        <f t="shared" si="15"/>
        <v>110</v>
      </c>
      <c r="J41" s="66">
        <f t="shared" si="16"/>
        <v>0</v>
      </c>
      <c r="K41" s="141">
        <f t="shared" si="17"/>
        <v>2018</v>
      </c>
      <c r="L41" s="66">
        <f t="shared" si="18"/>
        <v>105</v>
      </c>
      <c r="M41" s="66">
        <f t="shared" si="19"/>
        <v>105</v>
      </c>
      <c r="N41" s="147">
        <f t="shared" si="20"/>
        <v>110</v>
      </c>
      <c r="O41" s="143">
        <f t="shared" si="21"/>
        <v>0</v>
      </c>
      <c r="P41" s="144" t="s">
        <v>229</v>
      </c>
      <c r="Q41" s="37">
        <v>24</v>
      </c>
      <c r="R41" s="145"/>
      <c r="S41" s="39">
        <v>5</v>
      </c>
      <c r="T41" s="40">
        <v>5</v>
      </c>
      <c r="U41" s="146">
        <f t="shared" si="0"/>
        <v>0</v>
      </c>
      <c r="V41" s="146">
        <f t="shared" si="1"/>
        <v>5</v>
      </c>
      <c r="W41" s="146">
        <f t="shared" si="2"/>
        <v>0</v>
      </c>
      <c r="X41" s="146">
        <f t="shared" si="3"/>
        <v>0</v>
      </c>
      <c r="Y41" s="129">
        <f t="shared" si="4"/>
        <v>0</v>
      </c>
      <c r="Z41" s="129">
        <f t="shared" si="5"/>
        <v>0</v>
      </c>
      <c r="AA41" s="129">
        <f t="shared" si="6"/>
        <v>0</v>
      </c>
      <c r="AB41" s="67"/>
    </row>
    <row r="42" spans="1:28" ht="15">
      <c r="A42" s="66">
        <f t="shared" si="7"/>
        <v>0</v>
      </c>
      <c r="B42" s="66">
        <f t="shared" si="8"/>
        <v>0</v>
      </c>
      <c r="C42" s="66">
        <f t="shared" si="9"/>
        <v>0</v>
      </c>
      <c r="D42" s="66">
        <f t="shared" si="10"/>
        <v>0</v>
      </c>
      <c r="E42" s="66">
        <f t="shared" si="11"/>
        <v>0</v>
      </c>
      <c r="F42" s="141">
        <f t="shared" si="12"/>
        <v>0</v>
      </c>
      <c r="G42" s="141">
        <f t="shared" si="13"/>
        <v>0</v>
      </c>
      <c r="H42" s="66">
        <f t="shared" si="14"/>
        <v>0</v>
      </c>
      <c r="I42" s="66">
        <f t="shared" si="15"/>
        <v>110</v>
      </c>
      <c r="J42" s="66">
        <f t="shared" si="16"/>
        <v>0</v>
      </c>
      <c r="K42" s="141">
        <f t="shared" si="17"/>
        <v>2018</v>
      </c>
      <c r="L42" s="66">
        <f t="shared" si="18"/>
        <v>105</v>
      </c>
      <c r="M42" s="66">
        <f t="shared" si="19"/>
        <v>105</v>
      </c>
      <c r="N42" s="147">
        <f t="shared" si="20"/>
        <v>110</v>
      </c>
      <c r="O42" s="143">
        <f t="shared" si="21"/>
        <v>0</v>
      </c>
      <c r="P42" s="144" t="s">
        <v>229</v>
      </c>
      <c r="Q42" s="37">
        <v>25</v>
      </c>
      <c r="R42" s="145"/>
      <c r="S42" s="39">
        <v>6</v>
      </c>
      <c r="T42" s="42">
        <v>5</v>
      </c>
      <c r="U42" s="146">
        <f t="shared" si="0"/>
        <v>1</v>
      </c>
      <c r="V42" s="146">
        <f t="shared" si="1"/>
        <v>5.5</v>
      </c>
      <c r="W42" s="146">
        <f t="shared" si="2"/>
        <v>0.09090909090909091</v>
      </c>
      <c r="X42" s="146">
        <f t="shared" si="3"/>
        <v>0.5</v>
      </c>
      <c r="Y42" s="129">
        <f t="shared" si="4"/>
        <v>0.7071067811865476</v>
      </c>
      <c r="Z42" s="129">
        <f t="shared" si="5"/>
        <v>0.128564869306645</v>
      </c>
      <c r="AA42" s="129">
        <f t="shared" si="6"/>
        <v>0.09090909090909091</v>
      </c>
      <c r="AB42" s="67"/>
    </row>
    <row r="43" spans="1:28" ht="15">
      <c r="A43" s="66">
        <f t="shared" si="7"/>
        <v>0</v>
      </c>
      <c r="B43" s="66">
        <f t="shared" si="8"/>
        <v>0</v>
      </c>
      <c r="C43" s="66">
        <f t="shared" si="9"/>
        <v>0</v>
      </c>
      <c r="D43" s="66">
        <f t="shared" si="10"/>
        <v>0</v>
      </c>
      <c r="E43" s="66">
        <f t="shared" si="11"/>
        <v>0</v>
      </c>
      <c r="F43" s="141">
        <f t="shared" si="12"/>
        <v>0</v>
      </c>
      <c r="G43" s="141">
        <f t="shared" si="13"/>
        <v>0</v>
      </c>
      <c r="H43" s="66">
        <f t="shared" si="14"/>
        <v>0</v>
      </c>
      <c r="I43" s="66">
        <f t="shared" si="15"/>
        <v>110</v>
      </c>
      <c r="J43" s="66">
        <f t="shared" si="16"/>
        <v>0</v>
      </c>
      <c r="K43" s="141">
        <f t="shared" si="17"/>
        <v>2018</v>
      </c>
      <c r="L43" s="66">
        <f t="shared" si="18"/>
        <v>105</v>
      </c>
      <c r="M43" s="66">
        <f t="shared" si="19"/>
        <v>105</v>
      </c>
      <c r="N43" s="147">
        <f t="shared" si="20"/>
        <v>110</v>
      </c>
      <c r="O43" s="143">
        <f t="shared" si="21"/>
        <v>0</v>
      </c>
      <c r="P43" s="144" t="s">
        <v>229</v>
      </c>
      <c r="Q43" s="37">
        <v>26</v>
      </c>
      <c r="R43" s="145"/>
      <c r="S43" s="39">
        <v>6</v>
      </c>
      <c r="T43" s="42">
        <v>5</v>
      </c>
      <c r="U43" s="146">
        <f t="shared" si="0"/>
        <v>1</v>
      </c>
      <c r="V43" s="146">
        <f t="shared" si="1"/>
        <v>5.5</v>
      </c>
      <c r="W43" s="146">
        <f t="shared" si="2"/>
        <v>0.09090909090909091</v>
      </c>
      <c r="X43" s="146">
        <f t="shared" si="3"/>
        <v>0.5</v>
      </c>
      <c r="Y43" s="129">
        <f t="shared" si="4"/>
        <v>0.7071067811865476</v>
      </c>
      <c r="Z43" s="129">
        <f t="shared" si="5"/>
        <v>0.128564869306645</v>
      </c>
      <c r="AA43" s="129">
        <f t="shared" si="6"/>
        <v>0.09090909090909091</v>
      </c>
      <c r="AB43" s="67"/>
    </row>
    <row r="44" spans="1:28" ht="15">
      <c r="A44" s="66">
        <f t="shared" si="7"/>
        <v>0</v>
      </c>
      <c r="B44" s="66">
        <f t="shared" si="8"/>
        <v>0</v>
      </c>
      <c r="C44" s="66">
        <f t="shared" si="9"/>
        <v>0</v>
      </c>
      <c r="D44" s="66">
        <f t="shared" si="10"/>
        <v>0</v>
      </c>
      <c r="E44" s="66">
        <f t="shared" si="11"/>
        <v>0</v>
      </c>
      <c r="F44" s="141">
        <f t="shared" si="12"/>
        <v>0</v>
      </c>
      <c r="G44" s="141">
        <f t="shared" si="13"/>
        <v>0</v>
      </c>
      <c r="H44" s="66">
        <f t="shared" si="14"/>
        <v>0</v>
      </c>
      <c r="I44" s="66">
        <f t="shared" si="15"/>
        <v>110</v>
      </c>
      <c r="J44" s="66">
        <f t="shared" si="16"/>
        <v>0</v>
      </c>
      <c r="K44" s="141">
        <f t="shared" si="17"/>
        <v>2018</v>
      </c>
      <c r="L44" s="66">
        <f t="shared" si="18"/>
        <v>105</v>
      </c>
      <c r="M44" s="66">
        <f t="shared" si="19"/>
        <v>105</v>
      </c>
      <c r="N44" s="147">
        <f t="shared" si="20"/>
        <v>110</v>
      </c>
      <c r="O44" s="143">
        <f t="shared" si="21"/>
        <v>0</v>
      </c>
      <c r="P44" s="144" t="s">
        <v>229</v>
      </c>
      <c r="Q44" s="37">
        <v>27</v>
      </c>
      <c r="R44" s="145"/>
      <c r="S44" s="39">
        <v>5</v>
      </c>
      <c r="T44" s="42">
        <v>4</v>
      </c>
      <c r="U44" s="146">
        <f t="shared" si="0"/>
        <v>1</v>
      </c>
      <c r="V44" s="146">
        <f t="shared" si="1"/>
        <v>4.5</v>
      </c>
      <c r="W44" s="146">
        <f t="shared" si="2"/>
        <v>0.1111111111111111</v>
      </c>
      <c r="X44" s="146">
        <f t="shared" si="3"/>
        <v>0.5</v>
      </c>
      <c r="Y44" s="129">
        <f t="shared" si="4"/>
        <v>0.7071067811865476</v>
      </c>
      <c r="Z44" s="129">
        <f t="shared" si="5"/>
        <v>0.15713484026367724</v>
      </c>
      <c r="AA44" s="129">
        <f t="shared" si="6"/>
        <v>0.11111111111111112</v>
      </c>
      <c r="AB44" s="67"/>
    </row>
    <row r="45" spans="1:28" ht="15">
      <c r="A45" s="66">
        <f t="shared" si="7"/>
        <v>0</v>
      </c>
      <c r="B45" s="66">
        <f t="shared" si="8"/>
        <v>0</v>
      </c>
      <c r="C45" s="66">
        <f t="shared" si="9"/>
        <v>0</v>
      </c>
      <c r="D45" s="66">
        <f t="shared" si="10"/>
        <v>0</v>
      </c>
      <c r="E45" s="66">
        <f t="shared" si="11"/>
        <v>0</v>
      </c>
      <c r="F45" s="141">
        <f t="shared" si="12"/>
        <v>0</v>
      </c>
      <c r="G45" s="141">
        <f t="shared" si="13"/>
        <v>0</v>
      </c>
      <c r="H45" s="66">
        <f t="shared" si="14"/>
        <v>0</v>
      </c>
      <c r="I45" s="66">
        <f t="shared" si="15"/>
        <v>110</v>
      </c>
      <c r="J45" s="66">
        <f t="shared" si="16"/>
        <v>0</v>
      </c>
      <c r="K45" s="141">
        <f t="shared" si="17"/>
        <v>2018</v>
      </c>
      <c r="L45" s="66">
        <f t="shared" si="18"/>
        <v>105</v>
      </c>
      <c r="M45" s="66">
        <f t="shared" si="19"/>
        <v>105</v>
      </c>
      <c r="N45" s="147">
        <f t="shared" si="20"/>
        <v>110</v>
      </c>
      <c r="O45" s="143">
        <f t="shared" si="21"/>
        <v>0</v>
      </c>
      <c r="P45" s="144" t="s">
        <v>229</v>
      </c>
      <c r="Q45" s="37">
        <v>28</v>
      </c>
      <c r="R45" s="145"/>
      <c r="S45" s="39">
        <v>5</v>
      </c>
      <c r="T45" s="42">
        <v>4</v>
      </c>
      <c r="U45" s="146">
        <f t="shared" si="0"/>
        <v>1</v>
      </c>
      <c r="V45" s="146">
        <f t="shared" si="1"/>
        <v>4.5</v>
      </c>
      <c r="W45" s="146">
        <f t="shared" si="2"/>
        <v>0.1111111111111111</v>
      </c>
      <c r="X45" s="146">
        <f t="shared" si="3"/>
        <v>0.5</v>
      </c>
      <c r="Y45" s="129">
        <f t="shared" si="4"/>
        <v>0.7071067811865476</v>
      </c>
      <c r="Z45" s="129">
        <f t="shared" si="5"/>
        <v>0.15713484026367724</v>
      </c>
      <c r="AA45" s="129">
        <f t="shared" si="6"/>
        <v>0.11111111111111112</v>
      </c>
      <c r="AB45" s="67"/>
    </row>
    <row r="46" spans="1:28" ht="15">
      <c r="A46" s="66">
        <f t="shared" si="7"/>
        <v>0</v>
      </c>
      <c r="B46" s="66">
        <f t="shared" si="8"/>
        <v>0</v>
      </c>
      <c r="C46" s="66">
        <f t="shared" si="9"/>
        <v>0</v>
      </c>
      <c r="D46" s="66">
        <f t="shared" si="10"/>
        <v>0</v>
      </c>
      <c r="E46" s="66">
        <f t="shared" si="11"/>
        <v>0</v>
      </c>
      <c r="F46" s="141">
        <f t="shared" si="12"/>
        <v>0</v>
      </c>
      <c r="G46" s="141">
        <f t="shared" si="13"/>
        <v>0</v>
      </c>
      <c r="H46" s="66">
        <f t="shared" si="14"/>
        <v>0</v>
      </c>
      <c r="I46" s="66">
        <f t="shared" si="15"/>
        <v>110</v>
      </c>
      <c r="J46" s="66">
        <f t="shared" si="16"/>
        <v>0</v>
      </c>
      <c r="K46" s="141">
        <f t="shared" si="17"/>
        <v>2018</v>
      </c>
      <c r="L46" s="66">
        <f t="shared" si="18"/>
        <v>105</v>
      </c>
      <c r="M46" s="66">
        <f t="shared" si="19"/>
        <v>105</v>
      </c>
      <c r="N46" s="147">
        <f t="shared" si="20"/>
        <v>110</v>
      </c>
      <c r="O46" s="143">
        <f t="shared" si="21"/>
        <v>0</v>
      </c>
      <c r="P46" s="144" t="s">
        <v>229</v>
      </c>
      <c r="Q46" s="37">
        <v>29</v>
      </c>
      <c r="R46" s="145"/>
      <c r="S46" s="39">
        <v>5</v>
      </c>
      <c r="T46" s="42">
        <v>5</v>
      </c>
      <c r="U46" s="146">
        <f t="shared" si="0"/>
        <v>0</v>
      </c>
      <c r="V46" s="146">
        <f t="shared" si="1"/>
        <v>5</v>
      </c>
      <c r="W46" s="146">
        <f t="shared" si="2"/>
        <v>0</v>
      </c>
      <c r="X46" s="146">
        <f t="shared" si="3"/>
        <v>0</v>
      </c>
      <c r="Y46" s="129">
        <f t="shared" si="4"/>
        <v>0</v>
      </c>
      <c r="Z46" s="129">
        <f t="shared" si="5"/>
        <v>0</v>
      </c>
      <c r="AA46" s="129">
        <f t="shared" si="6"/>
        <v>0</v>
      </c>
      <c r="AB46" s="67"/>
    </row>
    <row r="47" spans="1:28" ht="15">
      <c r="A47" s="66">
        <f t="shared" si="7"/>
        <v>0</v>
      </c>
      <c r="B47" s="66">
        <f t="shared" si="8"/>
        <v>0</v>
      </c>
      <c r="C47" s="66">
        <f t="shared" si="9"/>
        <v>0</v>
      </c>
      <c r="D47" s="66">
        <f t="shared" si="10"/>
        <v>0</v>
      </c>
      <c r="E47" s="66">
        <f t="shared" si="11"/>
        <v>0</v>
      </c>
      <c r="F47" s="141">
        <f t="shared" si="12"/>
        <v>0</v>
      </c>
      <c r="G47" s="141">
        <f t="shared" si="13"/>
        <v>0</v>
      </c>
      <c r="H47" s="66">
        <f t="shared" si="14"/>
        <v>0</v>
      </c>
      <c r="I47" s="66">
        <f t="shared" si="15"/>
        <v>110</v>
      </c>
      <c r="J47" s="66">
        <f t="shared" si="16"/>
        <v>0</v>
      </c>
      <c r="K47" s="141">
        <f t="shared" si="17"/>
        <v>2018</v>
      </c>
      <c r="L47" s="66">
        <f t="shared" si="18"/>
        <v>105</v>
      </c>
      <c r="M47" s="66">
        <f t="shared" si="19"/>
        <v>105</v>
      </c>
      <c r="N47" s="147">
        <f t="shared" si="20"/>
        <v>110</v>
      </c>
      <c r="O47" s="143">
        <f t="shared" si="21"/>
        <v>0</v>
      </c>
      <c r="P47" s="144" t="s">
        <v>229</v>
      </c>
      <c r="Q47" s="37">
        <v>30</v>
      </c>
      <c r="R47" s="145"/>
      <c r="S47" s="39">
        <v>5</v>
      </c>
      <c r="T47" s="42">
        <v>4</v>
      </c>
      <c r="U47" s="146">
        <f t="shared" si="0"/>
        <v>1</v>
      </c>
      <c r="V47" s="146">
        <f t="shared" si="1"/>
        <v>4.5</v>
      </c>
      <c r="W47" s="146">
        <f t="shared" si="2"/>
        <v>0.1111111111111111</v>
      </c>
      <c r="X47" s="146">
        <f t="shared" si="3"/>
        <v>0.5</v>
      </c>
      <c r="Y47" s="129">
        <f t="shared" si="4"/>
        <v>0.7071067811865476</v>
      </c>
      <c r="Z47" s="129">
        <f t="shared" si="5"/>
        <v>0.15713484026367724</v>
      </c>
      <c r="AA47" s="129">
        <f t="shared" si="6"/>
        <v>0.11111111111111112</v>
      </c>
      <c r="AB47" s="67"/>
    </row>
    <row r="48" spans="1:28" ht="15">
      <c r="A48" s="66">
        <f t="shared" si="7"/>
        <v>0</v>
      </c>
      <c r="B48" s="66">
        <f t="shared" si="8"/>
        <v>0</v>
      </c>
      <c r="C48" s="66">
        <f t="shared" si="9"/>
        <v>0</v>
      </c>
      <c r="D48" s="66">
        <f t="shared" si="10"/>
        <v>0</v>
      </c>
      <c r="E48" s="66">
        <f t="shared" si="11"/>
        <v>0</v>
      </c>
      <c r="F48" s="141">
        <f t="shared" si="12"/>
        <v>0</v>
      </c>
      <c r="G48" s="141">
        <f t="shared" si="13"/>
        <v>0</v>
      </c>
      <c r="H48" s="66">
        <f t="shared" si="14"/>
        <v>0</v>
      </c>
      <c r="I48" s="66">
        <f t="shared" si="15"/>
        <v>110</v>
      </c>
      <c r="J48" s="66">
        <f t="shared" si="16"/>
        <v>0</v>
      </c>
      <c r="K48" s="141">
        <f t="shared" si="17"/>
        <v>2018</v>
      </c>
      <c r="L48" s="66">
        <f t="shared" si="18"/>
        <v>105</v>
      </c>
      <c r="M48" s="66">
        <f t="shared" si="19"/>
        <v>105</v>
      </c>
      <c r="N48" s="147">
        <f t="shared" si="20"/>
        <v>110</v>
      </c>
      <c r="O48" s="143">
        <f t="shared" si="21"/>
        <v>0</v>
      </c>
      <c r="P48" s="144" t="s">
        <v>229</v>
      </c>
      <c r="Q48" s="37">
        <v>31</v>
      </c>
      <c r="R48" s="145"/>
      <c r="S48" s="39">
        <v>6</v>
      </c>
      <c r="T48" s="42">
        <v>5</v>
      </c>
      <c r="U48" s="146">
        <f t="shared" si="0"/>
        <v>1</v>
      </c>
      <c r="V48" s="146">
        <f t="shared" si="1"/>
        <v>5.5</v>
      </c>
      <c r="W48" s="146">
        <f t="shared" si="2"/>
        <v>0.09090909090909091</v>
      </c>
      <c r="X48" s="146">
        <f t="shared" si="3"/>
        <v>0.5</v>
      </c>
      <c r="Y48" s="129">
        <f t="shared" si="4"/>
        <v>0.7071067811865476</v>
      </c>
      <c r="Z48" s="129">
        <f t="shared" si="5"/>
        <v>0.128564869306645</v>
      </c>
      <c r="AA48" s="129">
        <f t="shared" si="6"/>
        <v>0.09090909090909091</v>
      </c>
      <c r="AB48" s="67"/>
    </row>
    <row r="49" spans="1:28" ht="15">
      <c r="A49" s="66">
        <f t="shared" si="7"/>
        <v>0</v>
      </c>
      <c r="B49" s="66">
        <f t="shared" si="8"/>
        <v>0</v>
      </c>
      <c r="C49" s="66">
        <f t="shared" si="9"/>
        <v>0</v>
      </c>
      <c r="D49" s="66">
        <f t="shared" si="10"/>
        <v>0</v>
      </c>
      <c r="E49" s="66">
        <f t="shared" si="11"/>
        <v>0</v>
      </c>
      <c r="F49" s="141">
        <f t="shared" si="12"/>
        <v>0</v>
      </c>
      <c r="G49" s="141">
        <f t="shared" si="13"/>
        <v>0</v>
      </c>
      <c r="H49" s="66">
        <f t="shared" si="14"/>
        <v>0</v>
      </c>
      <c r="I49" s="66">
        <f t="shared" si="15"/>
        <v>110</v>
      </c>
      <c r="J49" s="66">
        <f t="shared" si="16"/>
        <v>0</v>
      </c>
      <c r="K49" s="141">
        <f t="shared" si="17"/>
        <v>2018</v>
      </c>
      <c r="L49" s="66">
        <f t="shared" si="18"/>
        <v>105</v>
      </c>
      <c r="M49" s="66">
        <f t="shared" si="19"/>
        <v>105</v>
      </c>
      <c r="N49" s="147">
        <f t="shared" si="20"/>
        <v>110</v>
      </c>
      <c r="O49" s="143">
        <f t="shared" si="21"/>
        <v>0</v>
      </c>
      <c r="P49" s="144" t="s">
        <v>229</v>
      </c>
      <c r="Q49" s="37">
        <v>32</v>
      </c>
      <c r="R49" s="145"/>
      <c r="S49" s="39">
        <v>6</v>
      </c>
      <c r="T49" s="42">
        <v>6</v>
      </c>
      <c r="U49" s="146">
        <f t="shared" si="0"/>
        <v>0</v>
      </c>
      <c r="V49" s="146">
        <f t="shared" si="1"/>
        <v>6</v>
      </c>
      <c r="W49" s="146">
        <f t="shared" si="2"/>
        <v>0</v>
      </c>
      <c r="X49" s="146">
        <f t="shared" si="3"/>
        <v>0</v>
      </c>
      <c r="Y49" s="129">
        <f t="shared" si="4"/>
        <v>0</v>
      </c>
      <c r="Z49" s="129">
        <f t="shared" si="5"/>
        <v>0</v>
      </c>
      <c r="AA49" s="129">
        <f t="shared" si="6"/>
        <v>0</v>
      </c>
      <c r="AB49" s="67"/>
    </row>
    <row r="50" spans="1:28" ht="15">
      <c r="A50" s="66">
        <f t="shared" si="7"/>
        <v>0</v>
      </c>
      <c r="B50" s="66">
        <f t="shared" si="8"/>
        <v>0</v>
      </c>
      <c r="C50" s="66">
        <f t="shared" si="9"/>
        <v>0</v>
      </c>
      <c r="D50" s="66">
        <f t="shared" si="10"/>
        <v>0</v>
      </c>
      <c r="E50" s="66">
        <f t="shared" si="11"/>
        <v>0</v>
      </c>
      <c r="F50" s="141">
        <f t="shared" si="12"/>
        <v>0</v>
      </c>
      <c r="G50" s="141">
        <f t="shared" si="13"/>
        <v>0</v>
      </c>
      <c r="H50" s="66">
        <f t="shared" si="14"/>
        <v>0</v>
      </c>
      <c r="I50" s="66">
        <f t="shared" si="15"/>
        <v>110</v>
      </c>
      <c r="J50" s="66">
        <f t="shared" si="16"/>
        <v>0</v>
      </c>
      <c r="K50" s="141">
        <f t="shared" si="17"/>
        <v>2018</v>
      </c>
      <c r="L50" s="66">
        <f t="shared" si="18"/>
        <v>105</v>
      </c>
      <c r="M50" s="66">
        <f t="shared" si="19"/>
        <v>105</v>
      </c>
      <c r="N50" s="147">
        <f t="shared" si="20"/>
        <v>110</v>
      </c>
      <c r="O50" s="143">
        <f t="shared" si="21"/>
        <v>0</v>
      </c>
      <c r="P50" s="144" t="s">
        <v>229</v>
      </c>
      <c r="Q50" s="37">
        <v>33</v>
      </c>
      <c r="R50" s="145"/>
      <c r="S50" s="39">
        <v>5</v>
      </c>
      <c r="T50" s="42">
        <v>5</v>
      </c>
      <c r="U50" s="146">
        <f t="shared" si="0"/>
        <v>0</v>
      </c>
      <c r="V50" s="146">
        <f t="shared" si="1"/>
        <v>5</v>
      </c>
      <c r="W50" s="146">
        <f t="shared" si="2"/>
        <v>0</v>
      </c>
      <c r="X50" s="146">
        <f t="shared" si="3"/>
        <v>0</v>
      </c>
      <c r="Y50" s="129">
        <f t="shared" si="4"/>
        <v>0</v>
      </c>
      <c r="Z50" s="129">
        <f t="shared" si="5"/>
        <v>0</v>
      </c>
      <c r="AA50" s="129">
        <f t="shared" si="6"/>
        <v>0</v>
      </c>
      <c r="AB50" s="67"/>
    </row>
    <row r="51" spans="1:28" ht="15">
      <c r="A51" s="66">
        <f t="shared" si="7"/>
        <v>0</v>
      </c>
      <c r="B51" s="66">
        <f t="shared" si="8"/>
        <v>0</v>
      </c>
      <c r="C51" s="66">
        <f t="shared" si="9"/>
        <v>0</v>
      </c>
      <c r="D51" s="66">
        <f t="shared" si="10"/>
        <v>0</v>
      </c>
      <c r="E51" s="66">
        <f t="shared" si="11"/>
        <v>0</v>
      </c>
      <c r="F51" s="141">
        <f t="shared" si="12"/>
        <v>0</v>
      </c>
      <c r="G51" s="141">
        <f t="shared" si="13"/>
        <v>0</v>
      </c>
      <c r="H51" s="66">
        <f t="shared" si="14"/>
        <v>0</v>
      </c>
      <c r="I51" s="66">
        <f t="shared" si="15"/>
        <v>110</v>
      </c>
      <c r="J51" s="66">
        <f t="shared" si="16"/>
        <v>0</v>
      </c>
      <c r="K51" s="141">
        <f t="shared" si="17"/>
        <v>2018</v>
      </c>
      <c r="L51" s="66">
        <f t="shared" si="18"/>
        <v>105</v>
      </c>
      <c r="M51" s="66">
        <f t="shared" si="19"/>
        <v>105</v>
      </c>
      <c r="N51" s="147">
        <f t="shared" si="20"/>
        <v>110</v>
      </c>
      <c r="O51" s="143">
        <f t="shared" si="21"/>
        <v>0</v>
      </c>
      <c r="P51" s="144" t="s">
        <v>229</v>
      </c>
      <c r="Q51" s="37">
        <v>34</v>
      </c>
      <c r="R51" s="145"/>
      <c r="S51" s="39">
        <v>5</v>
      </c>
      <c r="T51" s="42">
        <v>4</v>
      </c>
      <c r="U51" s="146">
        <f t="shared" si="0"/>
        <v>1</v>
      </c>
      <c r="V51" s="146">
        <f t="shared" si="1"/>
        <v>4.5</v>
      </c>
      <c r="W51" s="146">
        <f t="shared" si="2"/>
        <v>0.1111111111111111</v>
      </c>
      <c r="X51" s="146">
        <f t="shared" si="3"/>
        <v>0.5</v>
      </c>
      <c r="Y51" s="129">
        <f t="shared" si="4"/>
        <v>0.7071067811865476</v>
      </c>
      <c r="Z51" s="129">
        <f t="shared" si="5"/>
        <v>0.15713484026367724</v>
      </c>
      <c r="AA51" s="129">
        <f t="shared" si="6"/>
        <v>0.11111111111111112</v>
      </c>
      <c r="AB51" s="67"/>
    </row>
    <row r="52" spans="1:28" ht="15">
      <c r="A52" s="66">
        <f t="shared" si="7"/>
        <v>0</v>
      </c>
      <c r="B52" s="66">
        <f t="shared" si="8"/>
        <v>0</v>
      </c>
      <c r="C52" s="66">
        <f t="shared" si="9"/>
        <v>0</v>
      </c>
      <c r="D52" s="66">
        <f t="shared" si="10"/>
        <v>0</v>
      </c>
      <c r="E52" s="66">
        <f t="shared" si="11"/>
        <v>0</v>
      </c>
      <c r="F52" s="141">
        <f t="shared" si="12"/>
        <v>0</v>
      </c>
      <c r="G52" s="141">
        <f t="shared" si="13"/>
        <v>0</v>
      </c>
      <c r="H52" s="66">
        <f t="shared" si="14"/>
        <v>0</v>
      </c>
      <c r="I52" s="66">
        <f t="shared" si="15"/>
        <v>110</v>
      </c>
      <c r="J52" s="66">
        <f t="shared" si="16"/>
        <v>0</v>
      </c>
      <c r="K52" s="141">
        <f t="shared" si="17"/>
        <v>2018</v>
      </c>
      <c r="L52" s="66">
        <f t="shared" si="18"/>
        <v>105</v>
      </c>
      <c r="M52" s="66">
        <f t="shared" si="19"/>
        <v>105</v>
      </c>
      <c r="N52" s="147">
        <f t="shared" si="20"/>
        <v>110</v>
      </c>
      <c r="O52" s="143">
        <f t="shared" si="21"/>
        <v>0</v>
      </c>
      <c r="P52" s="144" t="s">
        <v>229</v>
      </c>
      <c r="Q52" s="37">
        <v>35</v>
      </c>
      <c r="R52" s="145"/>
      <c r="S52" s="39">
        <v>5</v>
      </c>
      <c r="T52" s="42">
        <v>5</v>
      </c>
      <c r="U52" s="146">
        <f t="shared" si="0"/>
        <v>0</v>
      </c>
      <c r="V52" s="146">
        <f t="shared" si="1"/>
        <v>5</v>
      </c>
      <c r="W52" s="146">
        <f t="shared" si="2"/>
        <v>0</v>
      </c>
      <c r="X52" s="146">
        <f t="shared" si="3"/>
        <v>0</v>
      </c>
      <c r="Y52" s="129">
        <f t="shared" si="4"/>
        <v>0</v>
      </c>
      <c r="Z52" s="129">
        <f t="shared" si="5"/>
        <v>0</v>
      </c>
      <c r="AA52" s="129">
        <f t="shared" si="6"/>
        <v>0</v>
      </c>
      <c r="AB52" s="67"/>
    </row>
    <row r="53" spans="1:28" ht="15">
      <c r="A53" s="66">
        <f t="shared" si="7"/>
        <v>0</v>
      </c>
      <c r="B53" s="66">
        <f t="shared" si="8"/>
        <v>0</v>
      </c>
      <c r="C53" s="66">
        <f t="shared" si="9"/>
        <v>0</v>
      </c>
      <c r="D53" s="66">
        <f t="shared" si="10"/>
        <v>0</v>
      </c>
      <c r="E53" s="66">
        <f t="shared" si="11"/>
        <v>0</v>
      </c>
      <c r="F53" s="141">
        <f t="shared" si="12"/>
        <v>0</v>
      </c>
      <c r="G53" s="141">
        <f t="shared" si="13"/>
        <v>0</v>
      </c>
      <c r="H53" s="66">
        <f t="shared" si="14"/>
        <v>0</v>
      </c>
      <c r="I53" s="66">
        <f t="shared" si="15"/>
        <v>110</v>
      </c>
      <c r="J53" s="66">
        <f t="shared" si="16"/>
        <v>0</v>
      </c>
      <c r="K53" s="141">
        <f t="shared" si="17"/>
        <v>2018</v>
      </c>
      <c r="L53" s="66">
        <f t="shared" si="18"/>
        <v>105</v>
      </c>
      <c r="M53" s="66">
        <f t="shared" si="19"/>
        <v>105</v>
      </c>
      <c r="N53" s="147">
        <f t="shared" si="20"/>
        <v>110</v>
      </c>
      <c r="O53" s="143">
        <f t="shared" si="21"/>
        <v>0</v>
      </c>
      <c r="P53" s="144" t="s">
        <v>229</v>
      </c>
      <c r="Q53" s="37">
        <v>36</v>
      </c>
      <c r="R53" s="145"/>
      <c r="S53" s="39">
        <v>7</v>
      </c>
      <c r="T53" s="42">
        <v>8</v>
      </c>
      <c r="U53" s="146">
        <f t="shared" si="0"/>
        <v>1</v>
      </c>
      <c r="V53" s="146">
        <f t="shared" si="1"/>
        <v>7.5</v>
      </c>
      <c r="W53" s="146">
        <f t="shared" si="2"/>
        <v>0.06666666666666667</v>
      </c>
      <c r="X53" s="146">
        <f t="shared" si="3"/>
        <v>0.5</v>
      </c>
      <c r="Y53" s="129">
        <f t="shared" si="4"/>
        <v>0.7071067811865476</v>
      </c>
      <c r="Z53" s="129">
        <f t="shared" si="5"/>
        <v>0.09428090415820635</v>
      </c>
      <c r="AA53" s="129">
        <f t="shared" si="6"/>
        <v>0.06666666666666667</v>
      </c>
      <c r="AB53" s="67"/>
    </row>
    <row r="54" spans="1:28" ht="15">
      <c r="A54" s="66">
        <f t="shared" si="7"/>
        <v>0</v>
      </c>
      <c r="B54" s="66">
        <f t="shared" si="8"/>
        <v>0</v>
      </c>
      <c r="C54" s="66">
        <f t="shared" si="9"/>
        <v>0</v>
      </c>
      <c r="D54" s="66">
        <f t="shared" si="10"/>
        <v>0</v>
      </c>
      <c r="E54" s="66">
        <f t="shared" si="11"/>
        <v>0</v>
      </c>
      <c r="F54" s="141">
        <f t="shared" si="12"/>
        <v>0</v>
      </c>
      <c r="G54" s="141">
        <f t="shared" si="13"/>
        <v>0</v>
      </c>
      <c r="H54" s="66">
        <f t="shared" si="14"/>
        <v>0</v>
      </c>
      <c r="I54" s="66">
        <f t="shared" si="15"/>
        <v>110</v>
      </c>
      <c r="J54" s="66">
        <f t="shared" si="16"/>
        <v>0</v>
      </c>
      <c r="K54" s="141">
        <f t="shared" si="17"/>
        <v>2018</v>
      </c>
      <c r="L54" s="66">
        <f t="shared" si="18"/>
        <v>105</v>
      </c>
      <c r="M54" s="66">
        <f t="shared" si="19"/>
        <v>105</v>
      </c>
      <c r="N54" s="147">
        <f t="shared" si="20"/>
        <v>110</v>
      </c>
      <c r="O54" s="143">
        <f t="shared" si="21"/>
        <v>0</v>
      </c>
      <c r="P54" s="144" t="s">
        <v>229</v>
      </c>
      <c r="Q54" s="37">
        <v>37</v>
      </c>
      <c r="R54" s="145"/>
      <c r="S54" s="39">
        <v>5</v>
      </c>
      <c r="T54" s="42">
        <v>5</v>
      </c>
      <c r="U54" s="146">
        <f t="shared" si="0"/>
        <v>0</v>
      </c>
      <c r="V54" s="146">
        <f t="shared" si="1"/>
        <v>5</v>
      </c>
      <c r="W54" s="146">
        <f t="shared" si="2"/>
        <v>0</v>
      </c>
      <c r="X54" s="146">
        <f t="shared" si="3"/>
        <v>0</v>
      </c>
      <c r="Y54" s="129">
        <f t="shared" si="4"/>
        <v>0</v>
      </c>
      <c r="Z54" s="129">
        <f t="shared" si="5"/>
        <v>0</v>
      </c>
      <c r="AA54" s="129">
        <f t="shared" si="6"/>
        <v>0</v>
      </c>
      <c r="AB54" s="67"/>
    </row>
    <row r="55" spans="1:28" ht="15">
      <c r="A55" s="66">
        <f t="shared" si="7"/>
        <v>0</v>
      </c>
      <c r="B55" s="66">
        <f t="shared" si="8"/>
        <v>0</v>
      </c>
      <c r="C55" s="66">
        <f t="shared" si="9"/>
        <v>0</v>
      </c>
      <c r="D55" s="66">
        <f t="shared" si="10"/>
        <v>0</v>
      </c>
      <c r="E55" s="66">
        <f t="shared" si="11"/>
        <v>0</v>
      </c>
      <c r="F55" s="141">
        <f t="shared" si="12"/>
        <v>0</v>
      </c>
      <c r="G55" s="141">
        <f t="shared" si="13"/>
        <v>0</v>
      </c>
      <c r="H55" s="66">
        <f t="shared" si="14"/>
        <v>0</v>
      </c>
      <c r="I55" s="66">
        <f t="shared" si="15"/>
        <v>110</v>
      </c>
      <c r="J55" s="66">
        <f t="shared" si="16"/>
        <v>0</v>
      </c>
      <c r="K55" s="141">
        <f t="shared" si="17"/>
        <v>2018</v>
      </c>
      <c r="L55" s="66">
        <f t="shared" si="18"/>
        <v>105</v>
      </c>
      <c r="M55" s="66">
        <f t="shared" si="19"/>
        <v>105</v>
      </c>
      <c r="N55" s="147">
        <f t="shared" si="20"/>
        <v>110</v>
      </c>
      <c r="O55" s="143">
        <f t="shared" si="21"/>
        <v>0</v>
      </c>
      <c r="P55" s="144" t="s">
        <v>229</v>
      </c>
      <c r="Q55" s="37">
        <v>38</v>
      </c>
      <c r="R55" s="145"/>
      <c r="S55" s="39">
        <v>5</v>
      </c>
      <c r="T55" s="42">
        <v>6</v>
      </c>
      <c r="U55" s="146">
        <f t="shared" si="0"/>
        <v>1</v>
      </c>
      <c r="V55" s="146">
        <f t="shared" si="1"/>
        <v>5.5</v>
      </c>
      <c r="W55" s="146">
        <f t="shared" si="2"/>
        <v>0.09090909090909091</v>
      </c>
      <c r="X55" s="146">
        <f t="shared" si="3"/>
        <v>0.5</v>
      </c>
      <c r="Y55" s="129">
        <f t="shared" si="4"/>
        <v>0.7071067811865476</v>
      </c>
      <c r="Z55" s="129">
        <f t="shared" si="5"/>
        <v>0.128564869306645</v>
      </c>
      <c r="AA55" s="129">
        <f t="shared" si="6"/>
        <v>0.09090909090909091</v>
      </c>
      <c r="AB55" s="67"/>
    </row>
    <row r="56" spans="1:28" ht="15">
      <c r="A56" s="66">
        <f t="shared" si="7"/>
        <v>0</v>
      </c>
      <c r="B56" s="66">
        <f t="shared" si="8"/>
        <v>0</v>
      </c>
      <c r="C56" s="66">
        <f t="shared" si="9"/>
        <v>0</v>
      </c>
      <c r="D56" s="66">
        <f t="shared" si="10"/>
        <v>0</v>
      </c>
      <c r="E56" s="66">
        <f t="shared" si="11"/>
        <v>0</v>
      </c>
      <c r="F56" s="141">
        <f t="shared" si="12"/>
        <v>0</v>
      </c>
      <c r="G56" s="141">
        <f t="shared" si="13"/>
        <v>0</v>
      </c>
      <c r="H56" s="66">
        <f t="shared" si="14"/>
        <v>0</v>
      </c>
      <c r="I56" s="66">
        <f t="shared" si="15"/>
        <v>110</v>
      </c>
      <c r="J56" s="66">
        <f t="shared" si="16"/>
        <v>0</v>
      </c>
      <c r="K56" s="141">
        <f t="shared" si="17"/>
        <v>2018</v>
      </c>
      <c r="L56" s="66">
        <f t="shared" si="18"/>
        <v>105</v>
      </c>
      <c r="M56" s="66">
        <f t="shared" si="19"/>
        <v>105</v>
      </c>
      <c r="N56" s="147">
        <f t="shared" si="20"/>
        <v>110</v>
      </c>
      <c r="O56" s="143">
        <f t="shared" si="21"/>
        <v>0</v>
      </c>
      <c r="P56" s="144" t="s">
        <v>229</v>
      </c>
      <c r="Q56" s="37">
        <v>39</v>
      </c>
      <c r="R56" s="145"/>
      <c r="S56" s="39">
        <v>4</v>
      </c>
      <c r="T56" s="42">
        <v>4</v>
      </c>
      <c r="U56" s="146">
        <f t="shared" si="0"/>
        <v>0</v>
      </c>
      <c r="V56" s="146">
        <f t="shared" si="1"/>
        <v>4</v>
      </c>
      <c r="W56" s="146">
        <f t="shared" si="2"/>
        <v>0</v>
      </c>
      <c r="X56" s="146">
        <f t="shared" si="3"/>
        <v>0</v>
      </c>
      <c r="Y56" s="129">
        <f t="shared" si="4"/>
        <v>0</v>
      </c>
      <c r="Z56" s="129">
        <f t="shared" si="5"/>
        <v>0</v>
      </c>
      <c r="AA56" s="129">
        <f t="shared" si="6"/>
        <v>0</v>
      </c>
      <c r="AB56" s="67"/>
    </row>
    <row r="57" spans="1:28" ht="15">
      <c r="A57" s="66">
        <f t="shared" si="7"/>
        <v>0</v>
      </c>
      <c r="B57" s="66">
        <f t="shared" si="8"/>
        <v>0</v>
      </c>
      <c r="C57" s="66">
        <f t="shared" si="9"/>
        <v>0</v>
      </c>
      <c r="D57" s="66">
        <f t="shared" si="10"/>
        <v>0</v>
      </c>
      <c r="E57" s="66">
        <f t="shared" si="11"/>
        <v>0</v>
      </c>
      <c r="F57" s="141">
        <f t="shared" si="12"/>
        <v>0</v>
      </c>
      <c r="G57" s="141">
        <f t="shared" si="13"/>
        <v>0</v>
      </c>
      <c r="H57" s="66">
        <f t="shared" si="14"/>
        <v>0</v>
      </c>
      <c r="I57" s="66">
        <f t="shared" si="15"/>
        <v>110</v>
      </c>
      <c r="J57" s="66">
        <f t="shared" si="16"/>
        <v>0</v>
      </c>
      <c r="K57" s="141">
        <f t="shared" si="17"/>
        <v>2018</v>
      </c>
      <c r="L57" s="66">
        <f t="shared" si="18"/>
        <v>105</v>
      </c>
      <c r="M57" s="66">
        <f t="shared" si="19"/>
        <v>105</v>
      </c>
      <c r="N57" s="147">
        <f t="shared" si="20"/>
        <v>110</v>
      </c>
      <c r="O57" s="143">
        <f t="shared" si="21"/>
        <v>0</v>
      </c>
      <c r="P57" s="144" t="s">
        <v>229</v>
      </c>
      <c r="Q57" s="37">
        <v>40</v>
      </c>
      <c r="R57" s="145"/>
      <c r="S57" s="39">
        <v>4</v>
      </c>
      <c r="T57" s="42">
        <v>5</v>
      </c>
      <c r="U57" s="146">
        <f t="shared" si="0"/>
        <v>1</v>
      </c>
      <c r="V57" s="146">
        <f t="shared" si="1"/>
        <v>4.5</v>
      </c>
      <c r="W57" s="146">
        <f t="shared" si="2"/>
        <v>0.1111111111111111</v>
      </c>
      <c r="X57" s="146">
        <f t="shared" si="3"/>
        <v>0.5</v>
      </c>
      <c r="Y57" s="129">
        <f t="shared" si="4"/>
        <v>0.7071067811865476</v>
      </c>
      <c r="Z57" s="129">
        <f t="shared" si="5"/>
        <v>0.15713484026367724</v>
      </c>
      <c r="AA57" s="129">
        <f t="shared" si="6"/>
        <v>0.11111111111111112</v>
      </c>
      <c r="AB57" s="67"/>
    </row>
    <row r="58" spans="1:28" ht="15">
      <c r="A58" s="66">
        <f t="shared" si="7"/>
        <v>0</v>
      </c>
      <c r="B58" s="66">
        <f t="shared" si="8"/>
        <v>0</v>
      </c>
      <c r="C58" s="66">
        <f t="shared" si="9"/>
        <v>0</v>
      </c>
      <c r="D58" s="66">
        <f t="shared" si="10"/>
        <v>0</v>
      </c>
      <c r="E58" s="66">
        <f t="shared" si="11"/>
        <v>0</v>
      </c>
      <c r="F58" s="141">
        <f t="shared" si="12"/>
        <v>0</v>
      </c>
      <c r="G58" s="141">
        <f t="shared" si="13"/>
        <v>0</v>
      </c>
      <c r="H58" s="66">
        <f t="shared" si="14"/>
        <v>0</v>
      </c>
      <c r="I58" s="66">
        <f t="shared" si="15"/>
        <v>110</v>
      </c>
      <c r="J58" s="66">
        <f t="shared" si="16"/>
        <v>0</v>
      </c>
      <c r="K58" s="141">
        <f t="shared" si="17"/>
        <v>2018</v>
      </c>
      <c r="L58" s="66">
        <f t="shared" si="18"/>
        <v>105</v>
      </c>
      <c r="M58" s="66">
        <f t="shared" si="19"/>
        <v>105</v>
      </c>
      <c r="N58" s="147">
        <f t="shared" si="20"/>
        <v>110</v>
      </c>
      <c r="O58" s="143">
        <f t="shared" si="21"/>
        <v>0</v>
      </c>
      <c r="P58" s="144" t="s">
        <v>229</v>
      </c>
      <c r="Q58" s="37">
        <v>41</v>
      </c>
      <c r="R58" s="145"/>
      <c r="S58" s="39">
        <v>6</v>
      </c>
      <c r="T58" s="42">
        <v>6</v>
      </c>
      <c r="U58" s="146">
        <f t="shared" si="0"/>
        <v>0</v>
      </c>
      <c r="V58" s="146">
        <f t="shared" si="1"/>
        <v>6</v>
      </c>
      <c r="W58" s="146">
        <f t="shared" si="2"/>
        <v>0</v>
      </c>
      <c r="X58" s="146">
        <f t="shared" si="3"/>
        <v>0</v>
      </c>
      <c r="Y58" s="129">
        <f t="shared" si="4"/>
        <v>0</v>
      </c>
      <c r="Z58" s="129">
        <f t="shared" si="5"/>
        <v>0</v>
      </c>
      <c r="AA58" s="129">
        <f t="shared" si="6"/>
        <v>0</v>
      </c>
      <c r="AB58" s="67"/>
    </row>
    <row r="59" spans="1:28" ht="15">
      <c r="A59" s="66">
        <f t="shared" si="7"/>
        <v>0</v>
      </c>
      <c r="B59" s="66">
        <f t="shared" si="8"/>
        <v>0</v>
      </c>
      <c r="C59" s="66">
        <f t="shared" si="9"/>
        <v>0</v>
      </c>
      <c r="D59" s="66">
        <f t="shared" si="10"/>
        <v>0</v>
      </c>
      <c r="E59" s="66">
        <f t="shared" si="11"/>
        <v>0</v>
      </c>
      <c r="F59" s="141">
        <f t="shared" si="12"/>
        <v>0</v>
      </c>
      <c r="G59" s="141">
        <f t="shared" si="13"/>
        <v>0</v>
      </c>
      <c r="H59" s="66">
        <f t="shared" si="14"/>
        <v>0</v>
      </c>
      <c r="I59" s="66">
        <f t="shared" si="15"/>
        <v>110</v>
      </c>
      <c r="J59" s="66">
        <f t="shared" si="16"/>
        <v>0</v>
      </c>
      <c r="K59" s="141">
        <f t="shared" si="17"/>
        <v>2018</v>
      </c>
      <c r="L59" s="66">
        <f t="shared" si="18"/>
        <v>105</v>
      </c>
      <c r="M59" s="66">
        <f t="shared" si="19"/>
        <v>105</v>
      </c>
      <c r="N59" s="147">
        <f t="shared" si="20"/>
        <v>110</v>
      </c>
      <c r="O59" s="143">
        <f t="shared" si="21"/>
        <v>0</v>
      </c>
      <c r="P59" s="144" t="s">
        <v>229</v>
      </c>
      <c r="Q59" s="37">
        <v>42</v>
      </c>
      <c r="R59" s="145"/>
      <c r="S59" s="39">
        <v>6</v>
      </c>
      <c r="T59" s="42">
        <v>5</v>
      </c>
      <c r="U59" s="146">
        <f t="shared" si="0"/>
        <v>1</v>
      </c>
      <c r="V59" s="146">
        <f t="shared" si="1"/>
        <v>5.5</v>
      </c>
      <c r="W59" s="146">
        <f t="shared" si="2"/>
        <v>0.09090909090909091</v>
      </c>
      <c r="X59" s="146">
        <f t="shared" si="3"/>
        <v>0.5</v>
      </c>
      <c r="Y59" s="129">
        <f t="shared" si="4"/>
        <v>0.7071067811865476</v>
      </c>
      <c r="Z59" s="129">
        <f t="shared" si="5"/>
        <v>0.128564869306645</v>
      </c>
      <c r="AA59" s="129">
        <f t="shared" si="6"/>
        <v>0.09090909090909091</v>
      </c>
      <c r="AB59" s="67"/>
    </row>
    <row r="60" spans="1:28" ht="15">
      <c r="A60" s="66">
        <f t="shared" si="7"/>
        <v>0</v>
      </c>
      <c r="B60" s="66">
        <f t="shared" si="8"/>
        <v>0</v>
      </c>
      <c r="C60" s="66">
        <f t="shared" si="9"/>
        <v>0</v>
      </c>
      <c r="D60" s="66">
        <f t="shared" si="10"/>
        <v>0</v>
      </c>
      <c r="E60" s="66">
        <f t="shared" si="11"/>
        <v>0</v>
      </c>
      <c r="F60" s="141">
        <f t="shared" si="12"/>
        <v>0</v>
      </c>
      <c r="G60" s="141">
        <f t="shared" si="13"/>
        <v>0</v>
      </c>
      <c r="H60" s="66">
        <f t="shared" si="14"/>
        <v>0</v>
      </c>
      <c r="I60" s="66">
        <f t="shared" si="15"/>
        <v>110</v>
      </c>
      <c r="J60" s="66">
        <f t="shared" si="16"/>
        <v>0</v>
      </c>
      <c r="K60" s="141">
        <f t="shared" si="17"/>
        <v>2018</v>
      </c>
      <c r="L60" s="66">
        <f t="shared" si="18"/>
        <v>105</v>
      </c>
      <c r="M60" s="66">
        <f t="shared" si="19"/>
        <v>105</v>
      </c>
      <c r="N60" s="147">
        <f t="shared" si="20"/>
        <v>110</v>
      </c>
      <c r="O60" s="143">
        <f t="shared" si="21"/>
        <v>0</v>
      </c>
      <c r="P60" s="144" t="s">
        <v>229</v>
      </c>
      <c r="Q60" s="37">
        <v>43</v>
      </c>
      <c r="R60" s="145"/>
      <c r="S60" s="39">
        <v>7</v>
      </c>
      <c r="T60" s="42">
        <v>6</v>
      </c>
      <c r="U60" s="146">
        <f t="shared" si="0"/>
        <v>1</v>
      </c>
      <c r="V60" s="146">
        <f t="shared" si="1"/>
        <v>6.5</v>
      </c>
      <c r="W60" s="146">
        <f t="shared" si="2"/>
        <v>0.07692307692307693</v>
      </c>
      <c r="X60" s="146">
        <f t="shared" si="3"/>
        <v>0.5</v>
      </c>
      <c r="Y60" s="129">
        <f t="shared" si="4"/>
        <v>0.7071067811865476</v>
      </c>
      <c r="Z60" s="129">
        <f t="shared" si="5"/>
        <v>0.10878565864408424</v>
      </c>
      <c r="AA60" s="129">
        <f t="shared" si="6"/>
        <v>0.07692307692307691</v>
      </c>
      <c r="AB60" s="67"/>
    </row>
    <row r="61" spans="1:28" ht="15">
      <c r="A61" s="66">
        <f t="shared" si="7"/>
        <v>0</v>
      </c>
      <c r="B61" s="66">
        <f t="shared" si="8"/>
        <v>0</v>
      </c>
      <c r="C61" s="66">
        <f t="shared" si="9"/>
        <v>0</v>
      </c>
      <c r="D61" s="66">
        <f t="shared" si="10"/>
        <v>0</v>
      </c>
      <c r="E61" s="66">
        <f t="shared" si="11"/>
        <v>0</v>
      </c>
      <c r="F61" s="141">
        <f t="shared" si="12"/>
        <v>0</v>
      </c>
      <c r="G61" s="141">
        <f t="shared" si="13"/>
        <v>0</v>
      </c>
      <c r="H61" s="66">
        <f t="shared" si="14"/>
        <v>0</v>
      </c>
      <c r="I61" s="66">
        <f t="shared" si="15"/>
        <v>110</v>
      </c>
      <c r="J61" s="66">
        <f t="shared" si="16"/>
        <v>0</v>
      </c>
      <c r="K61" s="141">
        <f t="shared" si="17"/>
        <v>2018</v>
      </c>
      <c r="L61" s="66">
        <f t="shared" si="18"/>
        <v>105</v>
      </c>
      <c r="M61" s="66">
        <f t="shared" si="19"/>
        <v>105</v>
      </c>
      <c r="N61" s="147">
        <f t="shared" si="20"/>
        <v>110</v>
      </c>
      <c r="O61" s="143">
        <f t="shared" si="21"/>
        <v>0</v>
      </c>
      <c r="P61" s="144" t="s">
        <v>229</v>
      </c>
      <c r="Q61" s="37">
        <v>44</v>
      </c>
      <c r="R61" s="145"/>
      <c r="S61" s="39">
        <v>5</v>
      </c>
      <c r="T61" s="42">
        <v>6</v>
      </c>
      <c r="U61" s="146">
        <f t="shared" si="0"/>
        <v>1</v>
      </c>
      <c r="V61" s="146">
        <f t="shared" si="1"/>
        <v>5.5</v>
      </c>
      <c r="W61" s="146">
        <f t="shared" si="2"/>
        <v>0.09090909090909091</v>
      </c>
      <c r="X61" s="146">
        <f t="shared" si="3"/>
        <v>0.5</v>
      </c>
      <c r="Y61" s="129">
        <f t="shared" si="4"/>
        <v>0.7071067811865476</v>
      </c>
      <c r="Z61" s="129">
        <f t="shared" si="5"/>
        <v>0.128564869306645</v>
      </c>
      <c r="AA61" s="129">
        <f t="shared" si="6"/>
        <v>0.09090909090909091</v>
      </c>
      <c r="AB61" s="67"/>
    </row>
    <row r="62" spans="1:28" ht="15">
      <c r="A62" s="66">
        <f t="shared" si="7"/>
        <v>0</v>
      </c>
      <c r="B62" s="66">
        <f t="shared" si="8"/>
        <v>0</v>
      </c>
      <c r="C62" s="66">
        <f t="shared" si="9"/>
        <v>0</v>
      </c>
      <c r="D62" s="66">
        <f t="shared" si="10"/>
        <v>0</v>
      </c>
      <c r="E62" s="66">
        <f t="shared" si="11"/>
        <v>0</v>
      </c>
      <c r="F62" s="141">
        <f t="shared" si="12"/>
        <v>0</v>
      </c>
      <c r="G62" s="141">
        <f t="shared" si="13"/>
        <v>0</v>
      </c>
      <c r="H62" s="66">
        <f t="shared" si="14"/>
        <v>0</v>
      </c>
      <c r="I62" s="66">
        <f t="shared" si="15"/>
        <v>110</v>
      </c>
      <c r="J62" s="66">
        <f t="shared" si="16"/>
        <v>0</v>
      </c>
      <c r="K62" s="141">
        <f t="shared" si="17"/>
        <v>2018</v>
      </c>
      <c r="L62" s="66">
        <f t="shared" si="18"/>
        <v>105</v>
      </c>
      <c r="M62" s="66">
        <f t="shared" si="19"/>
        <v>105</v>
      </c>
      <c r="N62" s="147">
        <f t="shared" si="20"/>
        <v>110</v>
      </c>
      <c r="O62" s="143">
        <f t="shared" si="21"/>
        <v>0</v>
      </c>
      <c r="P62" s="144" t="s">
        <v>229</v>
      </c>
      <c r="Q62" s="37">
        <v>45</v>
      </c>
      <c r="R62" s="145"/>
      <c r="S62" s="39">
        <v>7</v>
      </c>
      <c r="T62" s="42">
        <v>6</v>
      </c>
      <c r="U62" s="146">
        <f t="shared" si="0"/>
        <v>1</v>
      </c>
      <c r="V62" s="146">
        <f t="shared" si="1"/>
        <v>6.5</v>
      </c>
      <c r="W62" s="146">
        <f t="shared" si="2"/>
        <v>0.07692307692307693</v>
      </c>
      <c r="X62" s="146">
        <f t="shared" si="3"/>
        <v>0.5</v>
      </c>
      <c r="Y62" s="129">
        <f t="shared" si="4"/>
        <v>0.7071067811865476</v>
      </c>
      <c r="Z62" s="129">
        <f t="shared" si="5"/>
        <v>0.10878565864408424</v>
      </c>
      <c r="AA62" s="129">
        <f t="shared" si="6"/>
        <v>0.07692307692307691</v>
      </c>
      <c r="AB62" s="67"/>
    </row>
    <row r="63" spans="1:28" ht="15">
      <c r="A63" s="66">
        <f t="shared" si="7"/>
        <v>0</v>
      </c>
      <c r="B63" s="66">
        <f t="shared" si="8"/>
        <v>0</v>
      </c>
      <c r="C63" s="66">
        <f t="shared" si="9"/>
        <v>0</v>
      </c>
      <c r="D63" s="66">
        <f t="shared" si="10"/>
        <v>0</v>
      </c>
      <c r="E63" s="66">
        <f t="shared" si="11"/>
        <v>0</v>
      </c>
      <c r="F63" s="141">
        <f t="shared" si="12"/>
        <v>0</v>
      </c>
      <c r="G63" s="141">
        <f t="shared" si="13"/>
        <v>0</v>
      </c>
      <c r="H63" s="66">
        <f t="shared" si="14"/>
        <v>0</v>
      </c>
      <c r="I63" s="66">
        <f t="shared" si="15"/>
        <v>110</v>
      </c>
      <c r="J63" s="66">
        <f t="shared" si="16"/>
        <v>0</v>
      </c>
      <c r="K63" s="141">
        <f t="shared" si="17"/>
        <v>2018</v>
      </c>
      <c r="L63" s="66">
        <f t="shared" si="18"/>
        <v>105</v>
      </c>
      <c r="M63" s="66">
        <f t="shared" si="19"/>
        <v>105</v>
      </c>
      <c r="N63" s="147">
        <f t="shared" si="20"/>
        <v>110</v>
      </c>
      <c r="O63" s="143">
        <f t="shared" si="21"/>
        <v>0</v>
      </c>
      <c r="P63" s="144" t="s">
        <v>229</v>
      </c>
      <c r="Q63" s="37">
        <v>46</v>
      </c>
      <c r="R63" s="145"/>
      <c r="S63" s="39">
        <v>5</v>
      </c>
      <c r="T63" s="42">
        <v>5</v>
      </c>
      <c r="U63" s="146">
        <f t="shared" si="0"/>
        <v>0</v>
      </c>
      <c r="V63" s="146">
        <f t="shared" si="1"/>
        <v>5</v>
      </c>
      <c r="W63" s="146">
        <f t="shared" si="2"/>
        <v>0</v>
      </c>
      <c r="X63" s="146">
        <f t="shared" si="3"/>
        <v>0</v>
      </c>
      <c r="Y63" s="129">
        <f t="shared" si="4"/>
        <v>0</v>
      </c>
      <c r="Z63" s="129">
        <f t="shared" si="5"/>
        <v>0</v>
      </c>
      <c r="AA63" s="129">
        <f t="shared" si="6"/>
        <v>0</v>
      </c>
      <c r="AB63" s="67"/>
    </row>
    <row r="64" spans="1:28" ht="15">
      <c r="A64" s="66">
        <f t="shared" si="7"/>
        <v>0</v>
      </c>
      <c r="B64" s="66">
        <f t="shared" si="8"/>
        <v>0</v>
      </c>
      <c r="C64" s="66">
        <f t="shared" si="9"/>
        <v>0</v>
      </c>
      <c r="D64" s="66">
        <f t="shared" si="10"/>
        <v>0</v>
      </c>
      <c r="E64" s="66">
        <f t="shared" si="11"/>
        <v>0</v>
      </c>
      <c r="F64" s="141">
        <f t="shared" si="12"/>
        <v>0</v>
      </c>
      <c r="G64" s="141">
        <f t="shared" si="13"/>
        <v>0</v>
      </c>
      <c r="H64" s="66">
        <f t="shared" si="14"/>
        <v>0</v>
      </c>
      <c r="I64" s="66">
        <f t="shared" si="15"/>
        <v>110</v>
      </c>
      <c r="J64" s="66">
        <f t="shared" si="16"/>
        <v>0</v>
      </c>
      <c r="K64" s="141">
        <f t="shared" si="17"/>
        <v>2018</v>
      </c>
      <c r="L64" s="66">
        <f t="shared" si="18"/>
        <v>105</v>
      </c>
      <c r="M64" s="66">
        <f t="shared" si="19"/>
        <v>105</v>
      </c>
      <c r="N64" s="147">
        <f t="shared" si="20"/>
        <v>110</v>
      </c>
      <c r="O64" s="143">
        <f t="shared" si="21"/>
        <v>0</v>
      </c>
      <c r="P64" s="144" t="s">
        <v>229</v>
      </c>
      <c r="Q64" s="37">
        <v>47</v>
      </c>
      <c r="R64" s="145"/>
      <c r="S64" s="39">
        <v>8</v>
      </c>
      <c r="T64" s="42">
        <v>7</v>
      </c>
      <c r="U64" s="146">
        <f t="shared" si="0"/>
        <v>1</v>
      </c>
      <c r="V64" s="146">
        <f t="shared" si="1"/>
        <v>7.5</v>
      </c>
      <c r="W64" s="146">
        <f t="shared" si="2"/>
        <v>0.06666666666666667</v>
      </c>
      <c r="X64" s="146">
        <f t="shared" si="3"/>
        <v>0.5</v>
      </c>
      <c r="Y64" s="129">
        <f t="shared" si="4"/>
        <v>0.7071067811865476</v>
      </c>
      <c r="Z64" s="129">
        <f t="shared" si="5"/>
        <v>0.09428090415820635</v>
      </c>
      <c r="AA64" s="129">
        <f t="shared" si="6"/>
        <v>0.06666666666666667</v>
      </c>
      <c r="AB64" s="67"/>
    </row>
    <row r="65" spans="1:28" ht="15">
      <c r="A65" s="66">
        <f t="shared" si="7"/>
        <v>0</v>
      </c>
      <c r="B65" s="66">
        <f t="shared" si="8"/>
        <v>0</v>
      </c>
      <c r="C65" s="66">
        <f t="shared" si="9"/>
        <v>0</v>
      </c>
      <c r="D65" s="66">
        <f t="shared" si="10"/>
        <v>0</v>
      </c>
      <c r="E65" s="66">
        <f t="shared" si="11"/>
        <v>0</v>
      </c>
      <c r="F65" s="141">
        <f t="shared" si="12"/>
        <v>0</v>
      </c>
      <c r="G65" s="141">
        <f t="shared" si="13"/>
        <v>0</v>
      </c>
      <c r="H65" s="66">
        <f t="shared" si="14"/>
        <v>0</v>
      </c>
      <c r="I65" s="66">
        <f t="shared" si="15"/>
        <v>110</v>
      </c>
      <c r="J65" s="66">
        <f t="shared" si="16"/>
        <v>0</v>
      </c>
      <c r="K65" s="141">
        <f t="shared" si="17"/>
        <v>2018</v>
      </c>
      <c r="L65" s="66">
        <f t="shared" si="18"/>
        <v>105</v>
      </c>
      <c r="M65" s="66">
        <f t="shared" si="19"/>
        <v>105</v>
      </c>
      <c r="N65" s="147">
        <f t="shared" si="20"/>
        <v>110</v>
      </c>
      <c r="O65" s="143">
        <f t="shared" si="21"/>
        <v>0</v>
      </c>
      <c r="P65" s="144" t="s">
        <v>229</v>
      </c>
      <c r="Q65" s="37">
        <v>49</v>
      </c>
      <c r="R65" s="145"/>
      <c r="S65" s="39">
        <v>5</v>
      </c>
      <c r="T65" s="42">
        <v>6</v>
      </c>
      <c r="U65" s="146">
        <f t="shared" si="0"/>
        <v>1</v>
      </c>
      <c r="V65" s="146">
        <f t="shared" si="1"/>
        <v>5.5</v>
      </c>
      <c r="W65" s="146">
        <f t="shared" si="2"/>
        <v>0.09090909090909091</v>
      </c>
      <c r="X65" s="146">
        <f t="shared" si="3"/>
        <v>0.5</v>
      </c>
      <c r="Y65" s="129">
        <f t="shared" si="4"/>
        <v>0.7071067811865476</v>
      </c>
      <c r="Z65" s="129">
        <f t="shared" si="5"/>
        <v>0.128564869306645</v>
      </c>
      <c r="AA65" s="129">
        <f t="shared" si="6"/>
        <v>0.09090909090909091</v>
      </c>
      <c r="AB65" s="67"/>
    </row>
    <row r="66" spans="1:28" ht="15">
      <c r="A66" s="66">
        <f t="shared" si="7"/>
        <v>0</v>
      </c>
      <c r="B66" s="66">
        <f t="shared" si="8"/>
        <v>0</v>
      </c>
      <c r="C66" s="66">
        <f t="shared" si="9"/>
        <v>0</v>
      </c>
      <c r="D66" s="66">
        <f t="shared" si="10"/>
        <v>0</v>
      </c>
      <c r="E66" s="66">
        <f t="shared" si="11"/>
        <v>0</v>
      </c>
      <c r="F66" s="141">
        <f t="shared" si="12"/>
        <v>0</v>
      </c>
      <c r="G66" s="141">
        <f t="shared" si="13"/>
        <v>0</v>
      </c>
      <c r="H66" s="66">
        <f t="shared" si="14"/>
        <v>0</v>
      </c>
      <c r="I66" s="66">
        <f t="shared" si="15"/>
        <v>110</v>
      </c>
      <c r="J66" s="66">
        <f t="shared" si="16"/>
        <v>0</v>
      </c>
      <c r="K66" s="141">
        <f t="shared" si="17"/>
        <v>2018</v>
      </c>
      <c r="L66" s="66">
        <f t="shared" si="18"/>
        <v>105</v>
      </c>
      <c r="M66" s="66">
        <f t="shared" si="19"/>
        <v>105</v>
      </c>
      <c r="N66" s="147">
        <f t="shared" si="20"/>
        <v>110</v>
      </c>
      <c r="O66" s="143">
        <f t="shared" si="21"/>
        <v>0</v>
      </c>
      <c r="P66" s="144" t="s">
        <v>229</v>
      </c>
      <c r="Q66" s="37">
        <v>50</v>
      </c>
      <c r="R66" s="145"/>
      <c r="S66" s="39">
        <v>5</v>
      </c>
      <c r="T66" s="42">
        <v>5</v>
      </c>
      <c r="U66" s="146">
        <f t="shared" si="0"/>
        <v>0</v>
      </c>
      <c r="V66" s="146">
        <f t="shared" si="1"/>
        <v>5</v>
      </c>
      <c r="W66" s="146">
        <f t="shared" si="2"/>
        <v>0</v>
      </c>
      <c r="X66" s="146">
        <f t="shared" si="3"/>
        <v>0</v>
      </c>
      <c r="Y66" s="129">
        <f t="shared" si="4"/>
        <v>0</v>
      </c>
      <c r="Z66" s="129">
        <f t="shared" si="5"/>
        <v>0</v>
      </c>
      <c r="AA66" s="129">
        <f t="shared" si="6"/>
        <v>0</v>
      </c>
      <c r="AB66" s="67"/>
    </row>
    <row r="67" spans="1:28" ht="15">
      <c r="A67" s="66">
        <f t="shared" si="7"/>
        <v>0</v>
      </c>
      <c r="B67" s="66">
        <f t="shared" si="8"/>
        <v>0</v>
      </c>
      <c r="C67" s="66">
        <f t="shared" si="9"/>
        <v>0</v>
      </c>
      <c r="D67" s="66">
        <f t="shared" si="10"/>
        <v>0</v>
      </c>
      <c r="E67" s="66">
        <f t="shared" si="11"/>
        <v>0</v>
      </c>
      <c r="F67" s="141">
        <f t="shared" si="12"/>
        <v>0</v>
      </c>
      <c r="G67" s="141">
        <f t="shared" si="13"/>
        <v>0</v>
      </c>
      <c r="H67" s="66">
        <f t="shared" si="14"/>
        <v>0</v>
      </c>
      <c r="I67" s="66">
        <f t="shared" si="15"/>
        <v>110</v>
      </c>
      <c r="J67" s="66">
        <f t="shared" si="16"/>
        <v>0</v>
      </c>
      <c r="K67" s="141">
        <f t="shared" si="17"/>
        <v>2018</v>
      </c>
      <c r="L67" s="66">
        <f t="shared" si="18"/>
        <v>105</v>
      </c>
      <c r="M67" s="66">
        <f t="shared" si="19"/>
        <v>105</v>
      </c>
      <c r="N67" s="147">
        <f t="shared" si="20"/>
        <v>110</v>
      </c>
      <c r="O67" s="143">
        <f t="shared" si="21"/>
        <v>0</v>
      </c>
      <c r="P67" s="144" t="s">
        <v>229</v>
      </c>
      <c r="Q67" s="37">
        <v>51</v>
      </c>
      <c r="R67" s="145"/>
      <c r="S67" s="39">
        <v>5</v>
      </c>
      <c r="T67" s="42">
        <v>5</v>
      </c>
      <c r="U67" s="146">
        <f t="shared" si="0"/>
        <v>0</v>
      </c>
      <c r="V67" s="146">
        <f t="shared" si="1"/>
        <v>5</v>
      </c>
      <c r="W67" s="146">
        <f t="shared" si="2"/>
        <v>0</v>
      </c>
      <c r="X67" s="146">
        <f t="shared" si="3"/>
        <v>0</v>
      </c>
      <c r="Y67" s="129">
        <f t="shared" si="4"/>
        <v>0</v>
      </c>
      <c r="Z67" s="129">
        <f t="shared" si="5"/>
        <v>0</v>
      </c>
      <c r="AA67" s="129">
        <f t="shared" si="6"/>
        <v>0</v>
      </c>
      <c r="AB67" s="67"/>
    </row>
    <row r="68" spans="1:28" ht="15">
      <c r="A68" s="66">
        <f t="shared" si="7"/>
        <v>0</v>
      </c>
      <c r="B68" s="66">
        <f t="shared" si="8"/>
        <v>0</v>
      </c>
      <c r="C68" s="66">
        <f t="shared" si="9"/>
        <v>0</v>
      </c>
      <c r="D68" s="66">
        <f t="shared" si="10"/>
        <v>0</v>
      </c>
      <c r="E68" s="66">
        <f t="shared" si="11"/>
        <v>0</v>
      </c>
      <c r="F68" s="141">
        <f t="shared" si="12"/>
        <v>0</v>
      </c>
      <c r="G68" s="141">
        <f t="shared" si="13"/>
        <v>0</v>
      </c>
      <c r="H68" s="66">
        <f t="shared" si="14"/>
        <v>0</v>
      </c>
      <c r="I68" s="66">
        <f t="shared" si="15"/>
        <v>110</v>
      </c>
      <c r="J68" s="66">
        <f t="shared" si="16"/>
        <v>0</v>
      </c>
      <c r="K68" s="141">
        <f t="shared" si="17"/>
        <v>2018</v>
      </c>
      <c r="L68" s="66">
        <f t="shared" si="18"/>
        <v>105</v>
      </c>
      <c r="M68" s="66">
        <f t="shared" si="19"/>
        <v>105</v>
      </c>
      <c r="N68" s="147">
        <f t="shared" si="20"/>
        <v>110</v>
      </c>
      <c r="O68" s="143">
        <f t="shared" si="21"/>
        <v>0</v>
      </c>
      <c r="P68" s="144" t="s">
        <v>229</v>
      </c>
      <c r="Q68" s="37">
        <v>52</v>
      </c>
      <c r="R68" s="145"/>
      <c r="S68" s="39">
        <v>5</v>
      </c>
      <c r="T68" s="42">
        <v>5</v>
      </c>
      <c r="U68" s="146">
        <f t="shared" si="0"/>
        <v>0</v>
      </c>
      <c r="V68" s="146">
        <f t="shared" si="1"/>
        <v>5</v>
      </c>
      <c r="W68" s="146">
        <f t="shared" si="2"/>
        <v>0</v>
      </c>
      <c r="X68" s="146">
        <f t="shared" si="3"/>
        <v>0</v>
      </c>
      <c r="Y68" s="129">
        <f t="shared" si="4"/>
        <v>0</v>
      </c>
      <c r="Z68" s="129">
        <f t="shared" si="5"/>
        <v>0</v>
      </c>
      <c r="AA68" s="129">
        <f t="shared" si="6"/>
        <v>0</v>
      </c>
      <c r="AB68" s="67"/>
    </row>
    <row r="69" spans="1:28" ht="15">
      <c r="A69" s="66">
        <f t="shared" si="7"/>
        <v>0</v>
      </c>
      <c r="B69" s="66">
        <f t="shared" si="8"/>
        <v>0</v>
      </c>
      <c r="C69" s="66">
        <f t="shared" si="9"/>
        <v>0</v>
      </c>
      <c r="D69" s="66">
        <f t="shared" si="10"/>
        <v>0</v>
      </c>
      <c r="E69" s="66">
        <f t="shared" si="11"/>
        <v>0</v>
      </c>
      <c r="F69" s="141">
        <f t="shared" si="12"/>
        <v>0</v>
      </c>
      <c r="G69" s="141">
        <f t="shared" si="13"/>
        <v>0</v>
      </c>
      <c r="H69" s="66">
        <f t="shared" si="14"/>
        <v>0</v>
      </c>
      <c r="I69" s="66">
        <f t="shared" si="15"/>
        <v>110</v>
      </c>
      <c r="J69" s="66">
        <f t="shared" si="16"/>
        <v>0</v>
      </c>
      <c r="K69" s="141">
        <f t="shared" si="17"/>
        <v>2018</v>
      </c>
      <c r="L69" s="66">
        <f t="shared" si="18"/>
        <v>105</v>
      </c>
      <c r="M69" s="66">
        <f t="shared" si="19"/>
        <v>105</v>
      </c>
      <c r="N69" s="147">
        <f t="shared" si="20"/>
        <v>110</v>
      </c>
      <c r="O69" s="143">
        <f t="shared" si="21"/>
        <v>0</v>
      </c>
      <c r="P69" s="144" t="s">
        <v>229</v>
      </c>
      <c r="Q69" s="37">
        <v>53</v>
      </c>
      <c r="R69" s="145"/>
      <c r="S69" s="39">
        <v>5</v>
      </c>
      <c r="T69" s="42">
        <v>5</v>
      </c>
      <c r="U69" s="146">
        <f t="shared" si="0"/>
        <v>0</v>
      </c>
      <c r="V69" s="146">
        <f t="shared" si="1"/>
        <v>5</v>
      </c>
      <c r="W69" s="146">
        <f t="shared" si="2"/>
        <v>0</v>
      </c>
      <c r="X69" s="146">
        <f t="shared" si="3"/>
        <v>0</v>
      </c>
      <c r="Y69" s="129">
        <f t="shared" si="4"/>
        <v>0</v>
      </c>
      <c r="Z69" s="129">
        <f t="shared" si="5"/>
        <v>0</v>
      </c>
      <c r="AA69" s="129">
        <f t="shared" si="6"/>
        <v>0</v>
      </c>
      <c r="AB69" s="67"/>
    </row>
    <row r="70" spans="1:28" ht="15">
      <c r="A70" s="66">
        <f t="shared" si="7"/>
        <v>0</v>
      </c>
      <c r="B70" s="66">
        <f t="shared" si="8"/>
        <v>0</v>
      </c>
      <c r="C70" s="66">
        <f t="shared" si="9"/>
        <v>0</v>
      </c>
      <c r="D70" s="66">
        <f t="shared" si="10"/>
        <v>0</v>
      </c>
      <c r="E70" s="66">
        <f t="shared" si="11"/>
        <v>0</v>
      </c>
      <c r="F70" s="141">
        <f t="shared" si="12"/>
        <v>0</v>
      </c>
      <c r="G70" s="141">
        <f t="shared" si="13"/>
        <v>0</v>
      </c>
      <c r="H70" s="66">
        <f t="shared" si="14"/>
        <v>0</v>
      </c>
      <c r="I70" s="66">
        <f t="shared" si="15"/>
        <v>110</v>
      </c>
      <c r="J70" s="66">
        <f t="shared" si="16"/>
        <v>0</v>
      </c>
      <c r="K70" s="141">
        <f t="shared" si="17"/>
        <v>2018</v>
      </c>
      <c r="L70" s="66">
        <f t="shared" si="18"/>
        <v>105</v>
      </c>
      <c r="M70" s="66">
        <f t="shared" si="19"/>
        <v>105</v>
      </c>
      <c r="N70" s="147">
        <f t="shared" si="20"/>
        <v>110</v>
      </c>
      <c r="O70" s="143">
        <f t="shared" si="21"/>
        <v>0</v>
      </c>
      <c r="P70" s="144" t="s">
        <v>229</v>
      </c>
      <c r="Q70" s="37">
        <v>54</v>
      </c>
      <c r="R70" s="145"/>
      <c r="S70" s="39">
        <v>6</v>
      </c>
      <c r="T70" s="42">
        <v>6</v>
      </c>
      <c r="U70" s="146">
        <f t="shared" si="0"/>
        <v>0</v>
      </c>
      <c r="V70" s="146">
        <f t="shared" si="1"/>
        <v>6</v>
      </c>
      <c r="W70" s="146">
        <f t="shared" si="2"/>
        <v>0</v>
      </c>
      <c r="X70" s="146">
        <f t="shared" si="3"/>
        <v>0</v>
      </c>
      <c r="Y70" s="129">
        <f t="shared" si="4"/>
        <v>0</v>
      </c>
      <c r="Z70" s="129">
        <f t="shared" si="5"/>
        <v>0</v>
      </c>
      <c r="AA70" s="129">
        <f t="shared" si="6"/>
        <v>0</v>
      </c>
      <c r="AB70" s="67"/>
    </row>
    <row r="71" spans="1:28" ht="15">
      <c r="A71" s="66">
        <f t="shared" si="7"/>
        <v>0</v>
      </c>
      <c r="B71" s="66">
        <f t="shared" si="8"/>
        <v>0</v>
      </c>
      <c r="C71" s="66">
        <f t="shared" si="9"/>
        <v>0</v>
      </c>
      <c r="D71" s="66">
        <f t="shared" si="10"/>
        <v>0</v>
      </c>
      <c r="E71" s="66">
        <f t="shared" si="11"/>
        <v>0</v>
      </c>
      <c r="F71" s="141">
        <f t="shared" si="12"/>
        <v>0</v>
      </c>
      <c r="G71" s="141">
        <f t="shared" si="13"/>
        <v>0</v>
      </c>
      <c r="H71" s="66">
        <f t="shared" si="14"/>
        <v>0</v>
      </c>
      <c r="I71" s="66">
        <f t="shared" si="15"/>
        <v>110</v>
      </c>
      <c r="J71" s="66">
        <f t="shared" si="16"/>
        <v>0</v>
      </c>
      <c r="K71" s="141">
        <f t="shared" si="17"/>
        <v>2018</v>
      </c>
      <c r="L71" s="66">
        <f t="shared" si="18"/>
        <v>105</v>
      </c>
      <c r="M71" s="66">
        <f t="shared" si="19"/>
        <v>105</v>
      </c>
      <c r="N71" s="147">
        <f t="shared" si="20"/>
        <v>110</v>
      </c>
      <c r="O71" s="143">
        <f t="shared" si="21"/>
        <v>0</v>
      </c>
      <c r="P71" s="144" t="s">
        <v>229</v>
      </c>
      <c r="Q71" s="37">
        <v>55</v>
      </c>
      <c r="R71" s="145"/>
      <c r="S71" s="39">
        <v>4</v>
      </c>
      <c r="T71" s="42">
        <v>5</v>
      </c>
      <c r="U71" s="146">
        <f t="shared" si="0"/>
        <v>1</v>
      </c>
      <c r="V71" s="146">
        <f t="shared" si="1"/>
        <v>4.5</v>
      </c>
      <c r="W71" s="146">
        <f t="shared" si="2"/>
        <v>0.1111111111111111</v>
      </c>
      <c r="X71" s="146">
        <f t="shared" si="3"/>
        <v>0.5</v>
      </c>
      <c r="Y71" s="129">
        <f t="shared" si="4"/>
        <v>0.7071067811865476</v>
      </c>
      <c r="Z71" s="129">
        <f t="shared" si="5"/>
        <v>0.15713484026367724</v>
      </c>
      <c r="AA71" s="129">
        <f t="shared" si="6"/>
        <v>0.11111111111111112</v>
      </c>
      <c r="AB71" s="67"/>
    </row>
    <row r="72" spans="1:28" ht="15">
      <c r="A72" s="66">
        <f t="shared" si="7"/>
        <v>0</v>
      </c>
      <c r="B72" s="66">
        <f t="shared" si="8"/>
        <v>0</v>
      </c>
      <c r="C72" s="66">
        <f t="shared" si="9"/>
        <v>0</v>
      </c>
      <c r="D72" s="66">
        <f t="shared" si="10"/>
        <v>0</v>
      </c>
      <c r="E72" s="66">
        <f t="shared" si="11"/>
        <v>0</v>
      </c>
      <c r="F72" s="141">
        <f t="shared" si="12"/>
        <v>0</v>
      </c>
      <c r="G72" s="141">
        <f t="shared" si="13"/>
        <v>0</v>
      </c>
      <c r="H72" s="66">
        <f t="shared" si="14"/>
        <v>0</v>
      </c>
      <c r="I72" s="66">
        <f t="shared" si="15"/>
        <v>110</v>
      </c>
      <c r="J72" s="66">
        <f t="shared" si="16"/>
        <v>0</v>
      </c>
      <c r="K72" s="141">
        <f t="shared" si="17"/>
        <v>2018</v>
      </c>
      <c r="L72" s="66">
        <f t="shared" si="18"/>
        <v>105</v>
      </c>
      <c r="M72" s="66">
        <f t="shared" si="19"/>
        <v>105</v>
      </c>
      <c r="N72" s="147">
        <f t="shared" si="20"/>
        <v>110</v>
      </c>
      <c r="O72" s="143">
        <f t="shared" si="21"/>
        <v>0</v>
      </c>
      <c r="P72" s="144" t="s">
        <v>229</v>
      </c>
      <c r="Q72" s="37">
        <v>56</v>
      </c>
      <c r="R72" s="145"/>
      <c r="S72" s="39">
        <v>4</v>
      </c>
      <c r="T72" s="42">
        <v>4</v>
      </c>
      <c r="U72" s="146">
        <f t="shared" si="0"/>
        <v>0</v>
      </c>
      <c r="V72" s="146">
        <f t="shared" si="1"/>
        <v>4</v>
      </c>
      <c r="W72" s="146">
        <f t="shared" si="2"/>
        <v>0</v>
      </c>
      <c r="X72" s="146">
        <f t="shared" si="3"/>
        <v>0</v>
      </c>
      <c r="Y72" s="129">
        <f t="shared" si="4"/>
        <v>0</v>
      </c>
      <c r="Z72" s="129">
        <f t="shared" si="5"/>
        <v>0</v>
      </c>
      <c r="AA72" s="129">
        <f t="shared" si="6"/>
        <v>0</v>
      </c>
      <c r="AB72" s="67"/>
    </row>
    <row r="73" spans="1:28" ht="15">
      <c r="A73" s="66">
        <f t="shared" si="7"/>
        <v>0</v>
      </c>
      <c r="B73" s="66">
        <f t="shared" si="8"/>
        <v>0</v>
      </c>
      <c r="C73" s="66">
        <f t="shared" si="9"/>
        <v>0</v>
      </c>
      <c r="D73" s="66">
        <f t="shared" si="10"/>
        <v>0</v>
      </c>
      <c r="E73" s="66">
        <f t="shared" si="11"/>
        <v>0</v>
      </c>
      <c r="F73" s="141">
        <f t="shared" si="12"/>
        <v>0</v>
      </c>
      <c r="G73" s="141">
        <f t="shared" si="13"/>
        <v>0</v>
      </c>
      <c r="H73" s="66">
        <f t="shared" si="14"/>
        <v>0</v>
      </c>
      <c r="I73" s="66">
        <f t="shared" si="15"/>
        <v>110</v>
      </c>
      <c r="J73" s="66">
        <f t="shared" si="16"/>
        <v>0</v>
      </c>
      <c r="K73" s="141">
        <f t="shared" si="17"/>
        <v>2018</v>
      </c>
      <c r="L73" s="66">
        <f t="shared" si="18"/>
        <v>105</v>
      </c>
      <c r="M73" s="66">
        <f t="shared" si="19"/>
        <v>105</v>
      </c>
      <c r="N73" s="147">
        <f t="shared" si="20"/>
        <v>110</v>
      </c>
      <c r="O73" s="143">
        <f t="shared" si="21"/>
        <v>0</v>
      </c>
      <c r="P73" s="144" t="s">
        <v>229</v>
      </c>
      <c r="Q73" s="37">
        <v>57</v>
      </c>
      <c r="R73" s="145"/>
      <c r="S73" s="39">
        <v>5</v>
      </c>
      <c r="T73" s="42">
        <v>5</v>
      </c>
      <c r="U73" s="146">
        <f t="shared" si="0"/>
        <v>0</v>
      </c>
      <c r="V73" s="146">
        <f t="shared" si="1"/>
        <v>5</v>
      </c>
      <c r="W73" s="146">
        <f t="shared" si="2"/>
        <v>0</v>
      </c>
      <c r="X73" s="146">
        <f t="shared" si="3"/>
        <v>0</v>
      </c>
      <c r="Y73" s="129">
        <f t="shared" si="4"/>
        <v>0</v>
      </c>
      <c r="Z73" s="129">
        <f t="shared" si="5"/>
        <v>0</v>
      </c>
      <c r="AA73" s="129">
        <f t="shared" si="6"/>
        <v>0</v>
      </c>
      <c r="AB73" s="67"/>
    </row>
    <row r="74" spans="1:28" ht="15">
      <c r="A74" s="66">
        <f t="shared" si="7"/>
        <v>0</v>
      </c>
      <c r="B74" s="66">
        <f t="shared" si="8"/>
        <v>0</v>
      </c>
      <c r="C74" s="66">
        <f t="shared" si="9"/>
        <v>0</v>
      </c>
      <c r="D74" s="66">
        <f t="shared" si="10"/>
        <v>0</v>
      </c>
      <c r="E74" s="66">
        <f t="shared" si="11"/>
        <v>0</v>
      </c>
      <c r="F74" s="141">
        <f t="shared" si="12"/>
        <v>0</v>
      </c>
      <c r="G74" s="141">
        <f t="shared" si="13"/>
        <v>0</v>
      </c>
      <c r="H74" s="66">
        <f t="shared" si="14"/>
        <v>0</v>
      </c>
      <c r="I74" s="66">
        <f t="shared" si="15"/>
        <v>110</v>
      </c>
      <c r="J74" s="66">
        <f t="shared" si="16"/>
        <v>0</v>
      </c>
      <c r="K74" s="141">
        <f t="shared" si="17"/>
        <v>2018</v>
      </c>
      <c r="L74" s="66">
        <f t="shared" si="18"/>
        <v>105</v>
      </c>
      <c r="M74" s="66">
        <f t="shared" si="19"/>
        <v>105</v>
      </c>
      <c r="N74" s="147">
        <f t="shared" si="20"/>
        <v>110</v>
      </c>
      <c r="O74" s="143">
        <f t="shared" si="21"/>
        <v>0</v>
      </c>
      <c r="P74" s="144" t="s">
        <v>229</v>
      </c>
      <c r="Q74" s="37">
        <v>58</v>
      </c>
      <c r="R74" s="145"/>
      <c r="S74" s="39">
        <v>4</v>
      </c>
      <c r="T74" s="42">
        <v>5</v>
      </c>
      <c r="U74" s="146">
        <f t="shared" si="0"/>
        <v>1</v>
      </c>
      <c r="V74" s="146">
        <f t="shared" si="1"/>
        <v>4.5</v>
      </c>
      <c r="W74" s="146">
        <f t="shared" si="2"/>
        <v>0.1111111111111111</v>
      </c>
      <c r="X74" s="146">
        <f t="shared" si="3"/>
        <v>0.5</v>
      </c>
      <c r="Y74" s="129">
        <f t="shared" si="4"/>
        <v>0.7071067811865476</v>
      </c>
      <c r="Z74" s="129">
        <f t="shared" si="5"/>
        <v>0.15713484026367724</v>
      </c>
      <c r="AA74" s="129">
        <f t="shared" si="6"/>
        <v>0.11111111111111112</v>
      </c>
      <c r="AB74" s="67"/>
    </row>
    <row r="75" spans="1:28" ht="15">
      <c r="A75" s="66">
        <f t="shared" si="7"/>
        <v>0</v>
      </c>
      <c r="B75" s="66">
        <f t="shared" si="8"/>
        <v>0</v>
      </c>
      <c r="C75" s="66">
        <f t="shared" si="9"/>
        <v>0</v>
      </c>
      <c r="D75" s="66">
        <f t="shared" si="10"/>
        <v>0</v>
      </c>
      <c r="E75" s="66">
        <f t="shared" si="11"/>
        <v>0</v>
      </c>
      <c r="F75" s="141">
        <f t="shared" si="12"/>
        <v>0</v>
      </c>
      <c r="G75" s="141">
        <f t="shared" si="13"/>
        <v>0</v>
      </c>
      <c r="H75" s="66">
        <f t="shared" si="14"/>
        <v>0</v>
      </c>
      <c r="I75" s="66">
        <f t="shared" si="15"/>
        <v>110</v>
      </c>
      <c r="J75" s="66">
        <f t="shared" si="16"/>
        <v>0</v>
      </c>
      <c r="K75" s="141">
        <f t="shared" si="17"/>
        <v>2018</v>
      </c>
      <c r="L75" s="66">
        <f t="shared" si="18"/>
        <v>105</v>
      </c>
      <c r="M75" s="66">
        <f t="shared" si="19"/>
        <v>105</v>
      </c>
      <c r="N75" s="147">
        <f t="shared" si="20"/>
        <v>110</v>
      </c>
      <c r="O75" s="143">
        <f t="shared" si="21"/>
        <v>0</v>
      </c>
      <c r="P75" s="144" t="s">
        <v>229</v>
      </c>
      <c r="Q75" s="37">
        <v>59</v>
      </c>
      <c r="R75" s="145"/>
      <c r="S75" s="39">
        <v>4</v>
      </c>
      <c r="T75" s="42">
        <v>4</v>
      </c>
      <c r="U75" s="146">
        <f t="shared" si="0"/>
        <v>0</v>
      </c>
      <c r="V75" s="146">
        <f t="shared" si="1"/>
        <v>4</v>
      </c>
      <c r="W75" s="146">
        <f t="shared" si="2"/>
        <v>0</v>
      </c>
      <c r="X75" s="146">
        <f t="shared" si="3"/>
        <v>0</v>
      </c>
      <c r="Y75" s="129">
        <f t="shared" si="4"/>
        <v>0</v>
      </c>
      <c r="Z75" s="129">
        <f t="shared" si="5"/>
        <v>0</v>
      </c>
      <c r="AA75" s="129">
        <f t="shared" si="6"/>
        <v>0</v>
      </c>
      <c r="AB75" s="67"/>
    </row>
    <row r="76" spans="1:28" ht="15">
      <c r="A76" s="66">
        <f t="shared" si="7"/>
        <v>0</v>
      </c>
      <c r="B76" s="66">
        <f t="shared" si="8"/>
        <v>0</v>
      </c>
      <c r="C76" s="66">
        <f t="shared" si="9"/>
        <v>0</v>
      </c>
      <c r="D76" s="66">
        <f t="shared" si="10"/>
        <v>0</v>
      </c>
      <c r="E76" s="66">
        <f t="shared" si="11"/>
        <v>0</v>
      </c>
      <c r="F76" s="141">
        <f t="shared" si="12"/>
        <v>0</v>
      </c>
      <c r="G76" s="141">
        <f t="shared" si="13"/>
        <v>0</v>
      </c>
      <c r="H76" s="66">
        <f t="shared" si="14"/>
        <v>0</v>
      </c>
      <c r="I76" s="66">
        <f t="shared" si="15"/>
        <v>110</v>
      </c>
      <c r="J76" s="66">
        <f t="shared" si="16"/>
        <v>0</v>
      </c>
      <c r="K76" s="141">
        <f t="shared" si="17"/>
        <v>2018</v>
      </c>
      <c r="L76" s="66">
        <f t="shared" si="18"/>
        <v>105</v>
      </c>
      <c r="M76" s="66">
        <f t="shared" si="19"/>
        <v>105</v>
      </c>
      <c r="N76" s="147">
        <f t="shared" si="20"/>
        <v>110</v>
      </c>
      <c r="O76" s="143">
        <f t="shared" si="21"/>
        <v>0</v>
      </c>
      <c r="P76" s="144" t="s">
        <v>229</v>
      </c>
      <c r="Q76" s="37">
        <v>60</v>
      </c>
      <c r="R76" s="145"/>
      <c r="S76" s="39">
        <v>5</v>
      </c>
      <c r="T76" s="42">
        <v>6</v>
      </c>
      <c r="U76" s="146">
        <f t="shared" si="0"/>
        <v>1</v>
      </c>
      <c r="V76" s="146">
        <f t="shared" si="1"/>
        <v>5.5</v>
      </c>
      <c r="W76" s="146">
        <f t="shared" si="2"/>
        <v>0.09090909090909091</v>
      </c>
      <c r="X76" s="146">
        <f t="shared" si="3"/>
        <v>0.5</v>
      </c>
      <c r="Y76" s="129">
        <f t="shared" si="4"/>
        <v>0.7071067811865476</v>
      </c>
      <c r="Z76" s="129">
        <f t="shared" si="5"/>
        <v>0.128564869306645</v>
      </c>
      <c r="AA76" s="129">
        <f t="shared" si="6"/>
        <v>0.09090909090909091</v>
      </c>
      <c r="AB76" s="67"/>
    </row>
    <row r="77" spans="1:28" ht="15">
      <c r="A77" s="66">
        <f t="shared" si="7"/>
        <v>0</v>
      </c>
      <c r="B77" s="66">
        <f t="shared" si="8"/>
        <v>0</v>
      </c>
      <c r="C77" s="66">
        <f t="shared" si="9"/>
        <v>0</v>
      </c>
      <c r="D77" s="66">
        <f t="shared" si="10"/>
        <v>0</v>
      </c>
      <c r="E77" s="66">
        <f t="shared" si="11"/>
        <v>0</v>
      </c>
      <c r="F77" s="141">
        <f t="shared" si="12"/>
        <v>0</v>
      </c>
      <c r="G77" s="141">
        <f t="shared" si="13"/>
        <v>0</v>
      </c>
      <c r="H77" s="66">
        <f t="shared" si="14"/>
        <v>0</v>
      </c>
      <c r="I77" s="66">
        <f t="shared" si="15"/>
        <v>110</v>
      </c>
      <c r="J77" s="66">
        <f t="shared" si="16"/>
        <v>0</v>
      </c>
      <c r="K77" s="141">
        <f t="shared" si="17"/>
        <v>2018</v>
      </c>
      <c r="L77" s="66">
        <f t="shared" si="18"/>
        <v>105</v>
      </c>
      <c r="M77" s="66">
        <f t="shared" si="19"/>
        <v>105</v>
      </c>
      <c r="N77" s="147">
        <f t="shared" si="20"/>
        <v>110</v>
      </c>
      <c r="O77" s="143">
        <f t="shared" si="21"/>
        <v>0</v>
      </c>
      <c r="P77" s="144" t="s">
        <v>229</v>
      </c>
      <c r="Q77" s="37">
        <v>61</v>
      </c>
      <c r="R77" s="145"/>
      <c r="S77" s="39">
        <v>5</v>
      </c>
      <c r="T77" s="42">
        <v>4</v>
      </c>
      <c r="U77" s="146">
        <f t="shared" si="0"/>
        <v>1</v>
      </c>
      <c r="V77" s="146">
        <f t="shared" si="1"/>
        <v>4.5</v>
      </c>
      <c r="W77" s="146">
        <f t="shared" si="2"/>
        <v>0.1111111111111111</v>
      </c>
      <c r="X77" s="146">
        <f t="shared" si="3"/>
        <v>0.5</v>
      </c>
      <c r="Y77" s="129">
        <f t="shared" si="4"/>
        <v>0.7071067811865476</v>
      </c>
      <c r="Z77" s="129">
        <f t="shared" si="5"/>
        <v>0.15713484026367724</v>
      </c>
      <c r="AA77" s="129">
        <f t="shared" si="6"/>
        <v>0.11111111111111112</v>
      </c>
      <c r="AB77" s="67"/>
    </row>
    <row r="78" spans="1:28" ht="15">
      <c r="A78" s="66">
        <f t="shared" si="7"/>
        <v>0</v>
      </c>
      <c r="B78" s="66">
        <f t="shared" si="8"/>
        <v>0</v>
      </c>
      <c r="C78" s="66">
        <f t="shared" si="9"/>
        <v>0</v>
      </c>
      <c r="D78" s="66">
        <f t="shared" si="10"/>
        <v>0</v>
      </c>
      <c r="E78" s="66">
        <f t="shared" si="11"/>
        <v>0</v>
      </c>
      <c r="F78" s="141">
        <f t="shared" si="12"/>
        <v>0</v>
      </c>
      <c r="G78" s="141">
        <f t="shared" si="13"/>
        <v>0</v>
      </c>
      <c r="H78" s="66">
        <f t="shared" si="14"/>
        <v>0</v>
      </c>
      <c r="I78" s="66">
        <f t="shared" si="15"/>
        <v>110</v>
      </c>
      <c r="J78" s="66">
        <f t="shared" si="16"/>
        <v>0</v>
      </c>
      <c r="K78" s="141">
        <f t="shared" si="17"/>
        <v>2018</v>
      </c>
      <c r="L78" s="66">
        <f t="shared" si="18"/>
        <v>105</v>
      </c>
      <c r="M78" s="66">
        <f t="shared" si="19"/>
        <v>105</v>
      </c>
      <c r="N78" s="147">
        <f t="shared" si="20"/>
        <v>110</v>
      </c>
      <c r="O78" s="143">
        <f t="shared" si="21"/>
        <v>0</v>
      </c>
      <c r="P78" s="144" t="s">
        <v>229</v>
      </c>
      <c r="Q78" s="37">
        <v>62</v>
      </c>
      <c r="R78" s="145"/>
      <c r="S78" s="39">
        <v>4</v>
      </c>
      <c r="T78" s="42">
        <v>4</v>
      </c>
      <c r="U78" s="146">
        <f t="shared" si="0"/>
        <v>0</v>
      </c>
      <c r="V78" s="146">
        <f t="shared" si="1"/>
        <v>4</v>
      </c>
      <c r="W78" s="146">
        <f t="shared" si="2"/>
        <v>0</v>
      </c>
      <c r="X78" s="146">
        <f t="shared" si="3"/>
        <v>0</v>
      </c>
      <c r="Y78" s="129">
        <f t="shared" si="4"/>
        <v>0</v>
      </c>
      <c r="Z78" s="129">
        <f t="shared" si="5"/>
        <v>0</v>
      </c>
      <c r="AA78" s="129">
        <f t="shared" si="6"/>
        <v>0</v>
      </c>
      <c r="AB78" s="67"/>
    </row>
    <row r="79" spans="1:28" ht="15">
      <c r="A79" s="66">
        <f t="shared" si="7"/>
        <v>0</v>
      </c>
      <c r="B79" s="66">
        <f t="shared" si="8"/>
        <v>0</v>
      </c>
      <c r="C79" s="66">
        <f t="shared" si="9"/>
        <v>0</v>
      </c>
      <c r="D79" s="66">
        <f t="shared" si="10"/>
        <v>0</v>
      </c>
      <c r="E79" s="66">
        <f t="shared" si="11"/>
        <v>0</v>
      </c>
      <c r="F79" s="141">
        <f t="shared" si="12"/>
        <v>0</v>
      </c>
      <c r="G79" s="141">
        <f t="shared" si="13"/>
        <v>0</v>
      </c>
      <c r="H79" s="66">
        <f t="shared" si="14"/>
        <v>0</v>
      </c>
      <c r="I79" s="66">
        <f t="shared" si="15"/>
        <v>110</v>
      </c>
      <c r="J79" s="66">
        <f t="shared" si="16"/>
        <v>0</v>
      </c>
      <c r="K79" s="141">
        <f t="shared" si="17"/>
        <v>2018</v>
      </c>
      <c r="L79" s="66">
        <f t="shared" si="18"/>
        <v>105</v>
      </c>
      <c r="M79" s="66">
        <f t="shared" si="19"/>
        <v>105</v>
      </c>
      <c r="N79" s="147">
        <f t="shared" si="20"/>
        <v>110</v>
      </c>
      <c r="O79" s="143">
        <f t="shared" si="21"/>
        <v>0</v>
      </c>
      <c r="P79" s="144" t="s">
        <v>229</v>
      </c>
      <c r="Q79" s="37">
        <v>63</v>
      </c>
      <c r="R79" s="145"/>
      <c r="S79" s="39">
        <v>5</v>
      </c>
      <c r="T79" s="42">
        <v>5</v>
      </c>
      <c r="U79" s="146">
        <f t="shared" si="0"/>
        <v>0</v>
      </c>
      <c r="V79" s="146">
        <f t="shared" si="1"/>
        <v>5</v>
      </c>
      <c r="W79" s="146">
        <f t="shared" si="2"/>
        <v>0</v>
      </c>
      <c r="X79" s="146">
        <f t="shared" si="3"/>
        <v>0</v>
      </c>
      <c r="Y79" s="129">
        <f t="shared" si="4"/>
        <v>0</v>
      </c>
      <c r="Z79" s="129">
        <f t="shared" si="5"/>
        <v>0</v>
      </c>
      <c r="AA79" s="129">
        <f t="shared" si="6"/>
        <v>0</v>
      </c>
      <c r="AB79" s="67"/>
    </row>
    <row r="80" spans="1:28" ht="15">
      <c r="A80" s="66">
        <f t="shared" si="7"/>
        <v>0</v>
      </c>
      <c r="B80" s="66">
        <f t="shared" si="8"/>
        <v>0</v>
      </c>
      <c r="C80" s="66">
        <f t="shared" si="9"/>
        <v>0</v>
      </c>
      <c r="D80" s="66">
        <f t="shared" si="10"/>
        <v>0</v>
      </c>
      <c r="E80" s="66">
        <f t="shared" si="11"/>
        <v>0</v>
      </c>
      <c r="F80" s="141">
        <f t="shared" si="12"/>
        <v>0</v>
      </c>
      <c r="G80" s="141">
        <f t="shared" si="13"/>
        <v>0</v>
      </c>
      <c r="H80" s="66">
        <f t="shared" si="14"/>
        <v>0</v>
      </c>
      <c r="I80" s="66">
        <f t="shared" si="15"/>
        <v>110</v>
      </c>
      <c r="J80" s="66">
        <f t="shared" si="16"/>
        <v>0</v>
      </c>
      <c r="K80" s="141">
        <f t="shared" si="17"/>
        <v>2018</v>
      </c>
      <c r="L80" s="66">
        <f t="shared" si="18"/>
        <v>105</v>
      </c>
      <c r="M80" s="66">
        <f t="shared" si="19"/>
        <v>105</v>
      </c>
      <c r="N80" s="147">
        <f t="shared" si="20"/>
        <v>110</v>
      </c>
      <c r="O80" s="143">
        <f t="shared" si="21"/>
        <v>0</v>
      </c>
      <c r="P80" s="144" t="s">
        <v>229</v>
      </c>
      <c r="Q80" s="37">
        <v>64</v>
      </c>
      <c r="R80" s="145"/>
      <c r="S80" s="39">
        <v>6</v>
      </c>
      <c r="T80" s="42">
        <v>5</v>
      </c>
      <c r="U80" s="146">
        <f t="shared" si="0"/>
        <v>1</v>
      </c>
      <c r="V80" s="146">
        <f t="shared" si="1"/>
        <v>5.5</v>
      </c>
      <c r="W80" s="146">
        <f t="shared" si="2"/>
        <v>0.09090909090909091</v>
      </c>
      <c r="X80" s="146">
        <f t="shared" si="3"/>
        <v>0.5</v>
      </c>
      <c r="Y80" s="129">
        <f t="shared" si="4"/>
        <v>0.7071067811865476</v>
      </c>
      <c r="Z80" s="129">
        <f t="shared" si="5"/>
        <v>0.128564869306645</v>
      </c>
      <c r="AA80" s="129">
        <f t="shared" si="6"/>
        <v>0.09090909090909091</v>
      </c>
      <c r="AB80" s="67"/>
    </row>
    <row r="81" spans="1:28" ht="15">
      <c r="A81" s="66">
        <f t="shared" si="7"/>
        <v>0</v>
      </c>
      <c r="B81" s="66">
        <f t="shared" si="8"/>
        <v>0</v>
      </c>
      <c r="C81" s="66">
        <f t="shared" si="9"/>
        <v>0</v>
      </c>
      <c r="D81" s="66">
        <f t="shared" si="10"/>
        <v>0</v>
      </c>
      <c r="E81" s="66">
        <f t="shared" si="11"/>
        <v>0</v>
      </c>
      <c r="F81" s="141">
        <f t="shared" si="12"/>
        <v>0</v>
      </c>
      <c r="G81" s="141">
        <f t="shared" si="13"/>
        <v>0</v>
      </c>
      <c r="H81" s="66">
        <f t="shared" si="14"/>
        <v>0</v>
      </c>
      <c r="I81" s="66">
        <f t="shared" si="15"/>
        <v>110</v>
      </c>
      <c r="J81" s="66">
        <f t="shared" si="16"/>
        <v>0</v>
      </c>
      <c r="K81" s="141">
        <f t="shared" si="17"/>
        <v>2018</v>
      </c>
      <c r="L81" s="66">
        <f t="shared" si="18"/>
        <v>105</v>
      </c>
      <c r="M81" s="66">
        <f t="shared" si="19"/>
        <v>105</v>
      </c>
      <c r="N81" s="147">
        <f t="shared" si="20"/>
        <v>110</v>
      </c>
      <c r="O81" s="143">
        <f t="shared" si="21"/>
        <v>0</v>
      </c>
      <c r="P81" s="144" t="s">
        <v>229</v>
      </c>
      <c r="Q81" s="37">
        <v>65</v>
      </c>
      <c r="R81" s="145"/>
      <c r="S81" s="39">
        <v>4</v>
      </c>
      <c r="T81" s="42">
        <v>4</v>
      </c>
      <c r="U81" s="146">
        <f t="shared" si="0"/>
        <v>0</v>
      </c>
      <c r="V81" s="146">
        <f t="shared" si="1"/>
        <v>4</v>
      </c>
      <c r="W81" s="146">
        <f t="shared" si="2"/>
        <v>0</v>
      </c>
      <c r="X81" s="146">
        <f t="shared" si="3"/>
        <v>0</v>
      </c>
      <c r="Y81" s="129">
        <f t="shared" si="4"/>
        <v>0</v>
      </c>
      <c r="Z81" s="129">
        <f t="shared" si="5"/>
        <v>0</v>
      </c>
      <c r="AA81" s="129">
        <f t="shared" si="6"/>
        <v>0</v>
      </c>
      <c r="AB81" s="67"/>
    </row>
    <row r="82" spans="1:28" ht="15">
      <c r="A82" s="66">
        <f t="shared" si="7"/>
        <v>0</v>
      </c>
      <c r="B82" s="66">
        <f t="shared" si="8"/>
        <v>0</v>
      </c>
      <c r="C82" s="66">
        <f t="shared" si="9"/>
        <v>0</v>
      </c>
      <c r="D82" s="66">
        <f t="shared" si="10"/>
        <v>0</v>
      </c>
      <c r="E82" s="66">
        <f t="shared" si="11"/>
        <v>0</v>
      </c>
      <c r="F82" s="141">
        <f t="shared" si="12"/>
        <v>0</v>
      </c>
      <c r="G82" s="141">
        <f t="shared" si="13"/>
        <v>0</v>
      </c>
      <c r="H82" s="66">
        <f t="shared" si="14"/>
        <v>0</v>
      </c>
      <c r="I82" s="66">
        <f t="shared" si="15"/>
        <v>110</v>
      </c>
      <c r="J82" s="66">
        <f t="shared" si="16"/>
        <v>0</v>
      </c>
      <c r="K82" s="141">
        <f t="shared" si="17"/>
        <v>2018</v>
      </c>
      <c r="L82" s="66">
        <f t="shared" si="18"/>
        <v>105</v>
      </c>
      <c r="M82" s="66">
        <f t="shared" si="19"/>
        <v>105</v>
      </c>
      <c r="N82" s="147">
        <f t="shared" si="20"/>
        <v>110</v>
      </c>
      <c r="O82" s="143">
        <f t="shared" si="21"/>
        <v>0</v>
      </c>
      <c r="P82" s="144" t="s">
        <v>229</v>
      </c>
      <c r="Q82" s="37">
        <v>66</v>
      </c>
      <c r="R82" s="145"/>
      <c r="S82" s="39">
        <v>7</v>
      </c>
      <c r="T82" s="42">
        <v>5</v>
      </c>
      <c r="U82" s="146">
        <f t="shared" si="0"/>
        <v>2</v>
      </c>
      <c r="V82" s="146">
        <f t="shared" si="1"/>
        <v>6</v>
      </c>
      <c r="W82" s="146">
        <f t="shared" si="2"/>
        <v>0.16666666666666666</v>
      </c>
      <c r="X82" s="146">
        <f t="shared" si="3"/>
        <v>2</v>
      </c>
      <c r="Y82" s="129">
        <f t="shared" si="4"/>
        <v>1.4142135623730951</v>
      </c>
      <c r="Z82" s="129">
        <f t="shared" si="5"/>
        <v>0.23570226039551587</v>
      </c>
      <c r="AA82" s="129">
        <f t="shared" si="6"/>
        <v>0.16666666666666669</v>
      </c>
      <c r="AB82" s="67"/>
    </row>
    <row r="83" spans="1:28" ht="15">
      <c r="A83" s="66">
        <f t="shared" si="7"/>
        <v>0</v>
      </c>
      <c r="B83" s="66">
        <f t="shared" si="8"/>
        <v>0</v>
      </c>
      <c r="C83" s="66">
        <f t="shared" si="9"/>
        <v>0</v>
      </c>
      <c r="D83" s="66">
        <f t="shared" si="10"/>
        <v>0</v>
      </c>
      <c r="E83" s="66">
        <f t="shared" si="11"/>
        <v>0</v>
      </c>
      <c r="F83" s="141">
        <f t="shared" si="12"/>
        <v>0</v>
      </c>
      <c r="G83" s="141">
        <f t="shared" si="13"/>
        <v>0</v>
      </c>
      <c r="H83" s="66">
        <f t="shared" si="14"/>
        <v>0</v>
      </c>
      <c r="I83" s="66">
        <f t="shared" si="15"/>
        <v>110</v>
      </c>
      <c r="J83" s="66">
        <f t="shared" si="16"/>
        <v>0</v>
      </c>
      <c r="K83" s="141">
        <f t="shared" si="17"/>
        <v>2018</v>
      </c>
      <c r="L83" s="66">
        <f t="shared" si="18"/>
        <v>105</v>
      </c>
      <c r="M83" s="66">
        <f t="shared" si="19"/>
        <v>105</v>
      </c>
      <c r="N83" s="147">
        <f t="shared" si="20"/>
        <v>110</v>
      </c>
      <c r="O83" s="143">
        <f t="shared" si="21"/>
        <v>0</v>
      </c>
      <c r="P83" s="144" t="s">
        <v>229</v>
      </c>
      <c r="Q83" s="37">
        <v>67</v>
      </c>
      <c r="R83" s="145"/>
      <c r="S83" s="39">
        <v>6</v>
      </c>
      <c r="T83" s="42">
        <v>6</v>
      </c>
      <c r="U83" s="146">
        <f t="shared" si="0"/>
        <v>0</v>
      </c>
      <c r="V83" s="146">
        <f t="shared" si="1"/>
        <v>6</v>
      </c>
      <c r="W83" s="146">
        <f t="shared" si="2"/>
        <v>0</v>
      </c>
      <c r="X83" s="146">
        <f t="shared" si="3"/>
        <v>0</v>
      </c>
      <c r="Y83" s="129">
        <f t="shared" si="4"/>
        <v>0</v>
      </c>
      <c r="Z83" s="129">
        <f t="shared" si="5"/>
        <v>0</v>
      </c>
      <c r="AA83" s="129">
        <f t="shared" si="6"/>
        <v>0</v>
      </c>
      <c r="AB83" s="67"/>
    </row>
    <row r="84" spans="1:28" ht="15">
      <c r="A84" s="66">
        <f t="shared" si="7"/>
        <v>0</v>
      </c>
      <c r="B84" s="66">
        <f t="shared" si="8"/>
        <v>0</v>
      </c>
      <c r="C84" s="66">
        <f t="shared" si="9"/>
        <v>0</v>
      </c>
      <c r="D84" s="66">
        <f t="shared" si="10"/>
        <v>0</v>
      </c>
      <c r="E84" s="66">
        <f t="shared" si="11"/>
        <v>0</v>
      </c>
      <c r="F84" s="141">
        <f t="shared" si="12"/>
        <v>0</v>
      </c>
      <c r="G84" s="141">
        <f t="shared" si="13"/>
        <v>0</v>
      </c>
      <c r="H84" s="66">
        <f t="shared" si="14"/>
        <v>0</v>
      </c>
      <c r="I84" s="66">
        <f t="shared" si="15"/>
        <v>110</v>
      </c>
      <c r="J84" s="66">
        <f t="shared" si="16"/>
        <v>0</v>
      </c>
      <c r="K84" s="141">
        <f t="shared" si="17"/>
        <v>2018</v>
      </c>
      <c r="L84" s="66">
        <f t="shared" si="18"/>
        <v>105</v>
      </c>
      <c r="M84" s="66">
        <f t="shared" si="19"/>
        <v>105</v>
      </c>
      <c r="N84" s="147">
        <f t="shared" si="20"/>
        <v>110</v>
      </c>
      <c r="O84" s="143">
        <f t="shared" si="21"/>
        <v>0</v>
      </c>
      <c r="P84" s="144" t="s">
        <v>229</v>
      </c>
      <c r="Q84" s="37">
        <v>68</v>
      </c>
      <c r="R84" s="145"/>
      <c r="S84" s="39">
        <v>4</v>
      </c>
      <c r="T84" s="42">
        <v>4</v>
      </c>
      <c r="U84" s="146">
        <f t="shared" si="0"/>
        <v>0</v>
      </c>
      <c r="V84" s="146">
        <f t="shared" si="1"/>
        <v>4</v>
      </c>
      <c r="W84" s="146">
        <f t="shared" si="2"/>
        <v>0</v>
      </c>
      <c r="X84" s="146">
        <f t="shared" si="3"/>
        <v>0</v>
      </c>
      <c r="Y84" s="129">
        <f t="shared" si="4"/>
        <v>0</v>
      </c>
      <c r="Z84" s="129">
        <f t="shared" si="5"/>
        <v>0</v>
      </c>
      <c r="AA84" s="129">
        <f t="shared" si="6"/>
        <v>0</v>
      </c>
      <c r="AB84" s="67"/>
    </row>
    <row r="85" spans="1:28" ht="15">
      <c r="A85" s="66">
        <f t="shared" si="7"/>
        <v>0</v>
      </c>
      <c r="B85" s="66">
        <f t="shared" si="8"/>
        <v>0</v>
      </c>
      <c r="C85" s="66">
        <f t="shared" si="9"/>
        <v>0</v>
      </c>
      <c r="D85" s="66">
        <f t="shared" si="10"/>
        <v>0</v>
      </c>
      <c r="E85" s="66">
        <f t="shared" si="11"/>
        <v>0</v>
      </c>
      <c r="F85" s="141">
        <f t="shared" si="12"/>
        <v>0</v>
      </c>
      <c r="G85" s="141">
        <f t="shared" si="13"/>
        <v>0</v>
      </c>
      <c r="H85" s="66">
        <f t="shared" si="14"/>
        <v>0</v>
      </c>
      <c r="I85" s="66">
        <f t="shared" si="15"/>
        <v>110</v>
      </c>
      <c r="J85" s="66">
        <f t="shared" si="16"/>
        <v>0</v>
      </c>
      <c r="K85" s="141">
        <f t="shared" si="17"/>
        <v>2018</v>
      </c>
      <c r="L85" s="66">
        <f t="shared" si="18"/>
        <v>105</v>
      </c>
      <c r="M85" s="66">
        <f t="shared" si="19"/>
        <v>105</v>
      </c>
      <c r="N85" s="147">
        <f t="shared" si="20"/>
        <v>110</v>
      </c>
      <c r="O85" s="143">
        <f t="shared" si="21"/>
        <v>0</v>
      </c>
      <c r="P85" s="144" t="s">
        <v>229</v>
      </c>
      <c r="Q85" s="37">
        <v>69</v>
      </c>
      <c r="R85" s="145"/>
      <c r="S85" s="39">
        <v>5</v>
      </c>
      <c r="T85" s="42">
        <v>5</v>
      </c>
      <c r="U85" s="146">
        <f t="shared" si="0"/>
        <v>0</v>
      </c>
      <c r="V85" s="146">
        <f t="shared" si="1"/>
        <v>5</v>
      </c>
      <c r="W85" s="146">
        <f t="shared" si="2"/>
        <v>0</v>
      </c>
      <c r="X85" s="146">
        <f t="shared" si="3"/>
        <v>0</v>
      </c>
      <c r="Y85" s="129">
        <f t="shared" si="4"/>
        <v>0</v>
      </c>
      <c r="Z85" s="129">
        <f t="shared" si="5"/>
        <v>0</v>
      </c>
      <c r="AA85" s="129">
        <f t="shared" si="6"/>
        <v>0</v>
      </c>
      <c r="AB85" s="67"/>
    </row>
    <row r="86" spans="1:28" ht="15">
      <c r="A86" s="66">
        <f t="shared" si="7"/>
        <v>0</v>
      </c>
      <c r="B86" s="66">
        <f t="shared" si="8"/>
        <v>0</v>
      </c>
      <c r="C86" s="66">
        <f t="shared" si="9"/>
        <v>0</v>
      </c>
      <c r="D86" s="66">
        <f t="shared" si="10"/>
        <v>0</v>
      </c>
      <c r="E86" s="66">
        <f t="shared" si="11"/>
        <v>0</v>
      </c>
      <c r="F86" s="141">
        <f t="shared" si="12"/>
        <v>0</v>
      </c>
      <c r="G86" s="141">
        <f t="shared" si="13"/>
        <v>0</v>
      </c>
      <c r="H86" s="66">
        <f t="shared" si="14"/>
        <v>0</v>
      </c>
      <c r="I86" s="66">
        <f t="shared" si="15"/>
        <v>110</v>
      </c>
      <c r="J86" s="66">
        <f t="shared" si="16"/>
        <v>0</v>
      </c>
      <c r="K86" s="141">
        <f t="shared" si="17"/>
        <v>2018</v>
      </c>
      <c r="L86" s="66">
        <f t="shared" si="18"/>
        <v>105</v>
      </c>
      <c r="M86" s="66">
        <f t="shared" si="19"/>
        <v>105</v>
      </c>
      <c r="N86" s="147">
        <f t="shared" si="20"/>
        <v>110</v>
      </c>
      <c r="O86" s="143">
        <f t="shared" si="21"/>
        <v>0</v>
      </c>
      <c r="P86" s="144" t="s">
        <v>229</v>
      </c>
      <c r="Q86" s="37">
        <v>70</v>
      </c>
      <c r="R86" s="145"/>
      <c r="S86" s="39">
        <v>5</v>
      </c>
      <c r="T86" s="42">
        <v>5</v>
      </c>
      <c r="U86" s="146">
        <f t="shared" si="0"/>
        <v>0</v>
      </c>
      <c r="V86" s="146">
        <f t="shared" si="1"/>
        <v>5</v>
      </c>
      <c r="W86" s="146">
        <f t="shared" si="2"/>
        <v>0</v>
      </c>
      <c r="X86" s="146">
        <f t="shared" si="3"/>
        <v>0</v>
      </c>
      <c r="Y86" s="129">
        <f t="shared" si="4"/>
        <v>0</v>
      </c>
      <c r="Z86" s="129">
        <f t="shared" si="5"/>
        <v>0</v>
      </c>
      <c r="AA86" s="129">
        <f t="shared" si="6"/>
        <v>0</v>
      </c>
      <c r="AB86" s="67"/>
    </row>
    <row r="87" spans="1:28" ht="15">
      <c r="A87" s="66">
        <f t="shared" si="7"/>
        <v>0</v>
      </c>
      <c r="B87" s="66">
        <f t="shared" si="8"/>
        <v>0</v>
      </c>
      <c r="C87" s="66">
        <f t="shared" si="9"/>
        <v>0</v>
      </c>
      <c r="D87" s="66">
        <f t="shared" si="10"/>
        <v>0</v>
      </c>
      <c r="E87" s="66">
        <f t="shared" si="11"/>
        <v>0</v>
      </c>
      <c r="F87" s="141">
        <f t="shared" si="12"/>
        <v>0</v>
      </c>
      <c r="G87" s="141">
        <f t="shared" si="13"/>
        <v>0</v>
      </c>
      <c r="H87" s="66">
        <f t="shared" si="14"/>
        <v>0</v>
      </c>
      <c r="I87" s="66">
        <f t="shared" si="15"/>
        <v>110</v>
      </c>
      <c r="J87" s="66">
        <f t="shared" si="16"/>
        <v>0</v>
      </c>
      <c r="K87" s="141">
        <f t="shared" si="17"/>
        <v>2018</v>
      </c>
      <c r="L87" s="66">
        <f t="shared" si="18"/>
        <v>105</v>
      </c>
      <c r="M87" s="66">
        <f t="shared" si="19"/>
        <v>105</v>
      </c>
      <c r="N87" s="147">
        <f t="shared" si="20"/>
        <v>110</v>
      </c>
      <c r="O87" s="143">
        <f t="shared" si="21"/>
        <v>0</v>
      </c>
      <c r="P87" s="144" t="s">
        <v>229</v>
      </c>
      <c r="Q87" s="37">
        <v>71</v>
      </c>
      <c r="R87" s="145"/>
      <c r="S87" s="39">
        <v>5</v>
      </c>
      <c r="T87" s="42">
        <v>5</v>
      </c>
      <c r="U87" s="146">
        <f t="shared" si="0"/>
        <v>0</v>
      </c>
      <c r="V87" s="146">
        <f t="shared" si="1"/>
        <v>5</v>
      </c>
      <c r="W87" s="146">
        <f t="shared" si="2"/>
        <v>0</v>
      </c>
      <c r="X87" s="146">
        <f t="shared" si="3"/>
        <v>0</v>
      </c>
      <c r="Y87" s="129">
        <f t="shared" si="4"/>
        <v>0</v>
      </c>
      <c r="Z87" s="129">
        <f t="shared" si="5"/>
        <v>0</v>
      </c>
      <c r="AA87" s="129">
        <f t="shared" si="6"/>
        <v>0</v>
      </c>
      <c r="AB87" s="67"/>
    </row>
    <row r="88" spans="1:28" ht="15">
      <c r="A88" s="66">
        <f t="shared" si="7"/>
        <v>0</v>
      </c>
      <c r="B88" s="66">
        <f t="shared" si="8"/>
        <v>0</v>
      </c>
      <c r="C88" s="66">
        <f t="shared" si="9"/>
        <v>0</v>
      </c>
      <c r="D88" s="66">
        <f t="shared" si="10"/>
        <v>0</v>
      </c>
      <c r="E88" s="66">
        <f t="shared" si="11"/>
        <v>0</v>
      </c>
      <c r="F88" s="141">
        <f t="shared" si="12"/>
        <v>0</v>
      </c>
      <c r="G88" s="141">
        <f t="shared" si="13"/>
        <v>0</v>
      </c>
      <c r="H88" s="66">
        <f t="shared" si="14"/>
        <v>0</v>
      </c>
      <c r="I88" s="66">
        <f t="shared" si="15"/>
        <v>110</v>
      </c>
      <c r="J88" s="66">
        <f t="shared" si="16"/>
        <v>0</v>
      </c>
      <c r="K88" s="141">
        <f t="shared" si="17"/>
        <v>2018</v>
      </c>
      <c r="L88" s="66">
        <f t="shared" si="18"/>
        <v>105</v>
      </c>
      <c r="M88" s="66">
        <f t="shared" si="19"/>
        <v>105</v>
      </c>
      <c r="N88" s="147">
        <f t="shared" si="20"/>
        <v>110</v>
      </c>
      <c r="O88" s="143">
        <f t="shared" si="21"/>
        <v>0</v>
      </c>
      <c r="P88" s="144" t="s">
        <v>229</v>
      </c>
      <c r="Q88" s="37">
        <v>72</v>
      </c>
      <c r="R88" s="145"/>
      <c r="S88" s="39">
        <v>4</v>
      </c>
      <c r="T88" s="42">
        <v>5</v>
      </c>
      <c r="U88" s="146">
        <f t="shared" si="0"/>
        <v>1</v>
      </c>
      <c r="V88" s="146">
        <f t="shared" si="1"/>
        <v>4.5</v>
      </c>
      <c r="W88" s="146">
        <f t="shared" si="2"/>
        <v>0.1111111111111111</v>
      </c>
      <c r="X88" s="146">
        <f t="shared" si="3"/>
        <v>0.5</v>
      </c>
      <c r="Y88" s="129">
        <f t="shared" si="4"/>
        <v>0.7071067811865476</v>
      </c>
      <c r="Z88" s="129">
        <f t="shared" si="5"/>
        <v>0.15713484026367724</v>
      </c>
      <c r="AA88" s="129">
        <f t="shared" si="6"/>
        <v>0.11111111111111112</v>
      </c>
      <c r="AB88" s="67"/>
    </row>
    <row r="89" spans="1:28" ht="15">
      <c r="A89" s="66">
        <f t="shared" si="7"/>
        <v>0</v>
      </c>
      <c r="B89" s="66">
        <f t="shared" si="8"/>
        <v>0</v>
      </c>
      <c r="C89" s="66">
        <f t="shared" si="9"/>
        <v>0</v>
      </c>
      <c r="D89" s="66">
        <f t="shared" si="10"/>
        <v>0</v>
      </c>
      <c r="E89" s="66">
        <f t="shared" si="11"/>
        <v>0</v>
      </c>
      <c r="F89" s="141">
        <f t="shared" si="12"/>
        <v>0</v>
      </c>
      <c r="G89" s="141">
        <f t="shared" si="13"/>
        <v>0</v>
      </c>
      <c r="H89" s="66">
        <f t="shared" si="14"/>
        <v>0</v>
      </c>
      <c r="I89" s="66">
        <f t="shared" si="15"/>
        <v>110</v>
      </c>
      <c r="J89" s="66">
        <f t="shared" si="16"/>
        <v>0</v>
      </c>
      <c r="K89" s="141">
        <f t="shared" si="17"/>
        <v>2018</v>
      </c>
      <c r="L89" s="66">
        <f t="shared" si="18"/>
        <v>105</v>
      </c>
      <c r="M89" s="66">
        <f t="shared" si="19"/>
        <v>105</v>
      </c>
      <c r="N89" s="147">
        <f t="shared" si="20"/>
        <v>110</v>
      </c>
      <c r="O89" s="143">
        <f t="shared" si="21"/>
        <v>0</v>
      </c>
      <c r="P89" s="144" t="s">
        <v>229</v>
      </c>
      <c r="Q89" s="37">
        <v>73</v>
      </c>
      <c r="R89" s="145"/>
      <c r="S89" s="39">
        <v>5</v>
      </c>
      <c r="T89" s="42">
        <v>6</v>
      </c>
      <c r="U89" s="146">
        <f t="shared" si="0"/>
        <v>1</v>
      </c>
      <c r="V89" s="146">
        <f t="shared" si="1"/>
        <v>5.5</v>
      </c>
      <c r="W89" s="146">
        <f t="shared" si="2"/>
        <v>0.09090909090909091</v>
      </c>
      <c r="X89" s="146">
        <f t="shared" si="3"/>
        <v>0.5</v>
      </c>
      <c r="Y89" s="129">
        <f t="shared" si="4"/>
        <v>0.7071067811865476</v>
      </c>
      <c r="Z89" s="129">
        <f t="shared" si="5"/>
        <v>0.128564869306645</v>
      </c>
      <c r="AA89" s="129">
        <f t="shared" si="6"/>
        <v>0.09090909090909091</v>
      </c>
      <c r="AB89" s="67"/>
    </row>
    <row r="90" spans="1:28" ht="15">
      <c r="A90" s="66">
        <f t="shared" si="7"/>
        <v>0</v>
      </c>
      <c r="B90" s="66">
        <f t="shared" si="8"/>
        <v>0</v>
      </c>
      <c r="C90" s="66">
        <f t="shared" si="9"/>
        <v>0</v>
      </c>
      <c r="D90" s="66">
        <f t="shared" si="10"/>
        <v>0</v>
      </c>
      <c r="E90" s="66">
        <f t="shared" si="11"/>
        <v>0</v>
      </c>
      <c r="F90" s="141">
        <f t="shared" si="12"/>
        <v>0</v>
      </c>
      <c r="G90" s="141">
        <f t="shared" si="13"/>
        <v>0</v>
      </c>
      <c r="H90" s="66">
        <f t="shared" si="14"/>
        <v>0</v>
      </c>
      <c r="I90" s="66">
        <f t="shared" si="15"/>
        <v>110</v>
      </c>
      <c r="J90" s="66">
        <f t="shared" si="16"/>
        <v>0</v>
      </c>
      <c r="K90" s="141">
        <f t="shared" si="17"/>
        <v>2018</v>
      </c>
      <c r="L90" s="66">
        <f t="shared" si="18"/>
        <v>105</v>
      </c>
      <c r="M90" s="66">
        <f t="shared" si="19"/>
        <v>105</v>
      </c>
      <c r="N90" s="147">
        <f t="shared" si="20"/>
        <v>110</v>
      </c>
      <c r="O90" s="143">
        <f t="shared" si="21"/>
        <v>0</v>
      </c>
      <c r="P90" s="144" t="s">
        <v>229</v>
      </c>
      <c r="Q90" s="37">
        <v>74</v>
      </c>
      <c r="R90" s="145"/>
      <c r="S90" s="39">
        <v>4</v>
      </c>
      <c r="T90" s="42">
        <v>6</v>
      </c>
      <c r="U90" s="146">
        <f t="shared" si="0"/>
        <v>2</v>
      </c>
      <c r="V90" s="146">
        <f t="shared" si="1"/>
        <v>5</v>
      </c>
      <c r="W90" s="146">
        <f t="shared" si="2"/>
        <v>0.2</v>
      </c>
      <c r="X90" s="146">
        <f t="shared" si="3"/>
        <v>2</v>
      </c>
      <c r="Y90" s="129">
        <f t="shared" si="4"/>
        <v>1.4142135623730951</v>
      </c>
      <c r="Z90" s="129">
        <f t="shared" si="5"/>
        <v>0.282842712474619</v>
      </c>
      <c r="AA90" s="129">
        <f t="shared" si="6"/>
        <v>0.19999999999999998</v>
      </c>
      <c r="AB90" s="67"/>
    </row>
    <row r="91" spans="1:28" ht="15">
      <c r="A91" s="66">
        <f t="shared" si="7"/>
        <v>0</v>
      </c>
      <c r="B91" s="66">
        <f t="shared" si="8"/>
        <v>0</v>
      </c>
      <c r="C91" s="66">
        <f t="shared" si="9"/>
        <v>0</v>
      </c>
      <c r="D91" s="66">
        <f t="shared" si="10"/>
        <v>0</v>
      </c>
      <c r="E91" s="66">
        <f t="shared" si="11"/>
        <v>0</v>
      </c>
      <c r="F91" s="141">
        <f t="shared" si="12"/>
        <v>0</v>
      </c>
      <c r="G91" s="141">
        <f t="shared" si="13"/>
        <v>0</v>
      </c>
      <c r="H91" s="66">
        <f t="shared" si="14"/>
        <v>0</v>
      </c>
      <c r="I91" s="66">
        <f t="shared" si="15"/>
        <v>110</v>
      </c>
      <c r="J91" s="66">
        <f t="shared" si="16"/>
        <v>0</v>
      </c>
      <c r="K91" s="141">
        <f t="shared" si="17"/>
        <v>2018</v>
      </c>
      <c r="L91" s="66">
        <f t="shared" si="18"/>
        <v>105</v>
      </c>
      <c r="M91" s="66">
        <f t="shared" si="19"/>
        <v>105</v>
      </c>
      <c r="N91" s="147">
        <f t="shared" si="20"/>
        <v>110</v>
      </c>
      <c r="O91" s="143">
        <f t="shared" si="21"/>
        <v>0</v>
      </c>
      <c r="P91" s="144" t="s">
        <v>229</v>
      </c>
      <c r="Q91" s="37">
        <v>75</v>
      </c>
      <c r="R91" s="145"/>
      <c r="S91" s="39">
        <v>5</v>
      </c>
      <c r="T91" s="42">
        <v>5</v>
      </c>
      <c r="U91" s="146">
        <f t="shared" si="0"/>
        <v>0</v>
      </c>
      <c r="V91" s="146">
        <f t="shared" si="1"/>
        <v>5</v>
      </c>
      <c r="W91" s="146">
        <f t="shared" si="2"/>
        <v>0</v>
      </c>
      <c r="X91" s="146">
        <f t="shared" si="3"/>
        <v>0</v>
      </c>
      <c r="Y91" s="129">
        <f t="shared" si="4"/>
        <v>0</v>
      </c>
      <c r="Z91" s="129">
        <f t="shared" si="5"/>
        <v>0</v>
      </c>
      <c r="AA91" s="129">
        <f t="shared" si="6"/>
        <v>0</v>
      </c>
      <c r="AB91" s="67"/>
    </row>
    <row r="92" spans="1:28" ht="15">
      <c r="A92" s="66">
        <f t="shared" si="7"/>
        <v>0</v>
      </c>
      <c r="B92" s="66">
        <f t="shared" si="8"/>
        <v>0</v>
      </c>
      <c r="C92" s="66">
        <f t="shared" si="9"/>
        <v>0</v>
      </c>
      <c r="D92" s="66">
        <f t="shared" si="10"/>
        <v>0</v>
      </c>
      <c r="E92" s="66">
        <f t="shared" si="11"/>
        <v>0</v>
      </c>
      <c r="F92" s="141">
        <f t="shared" si="12"/>
        <v>0</v>
      </c>
      <c r="G92" s="141">
        <f t="shared" si="13"/>
        <v>0</v>
      </c>
      <c r="H92" s="66">
        <f t="shared" si="14"/>
        <v>0</v>
      </c>
      <c r="I92" s="66">
        <f t="shared" si="15"/>
        <v>110</v>
      </c>
      <c r="J92" s="66">
        <f t="shared" si="16"/>
        <v>0</v>
      </c>
      <c r="K92" s="141">
        <f t="shared" si="17"/>
        <v>2018</v>
      </c>
      <c r="L92" s="66">
        <f t="shared" si="18"/>
        <v>105</v>
      </c>
      <c r="M92" s="66">
        <f t="shared" si="19"/>
        <v>105</v>
      </c>
      <c r="N92" s="147">
        <f t="shared" si="20"/>
        <v>110</v>
      </c>
      <c r="O92" s="143">
        <f t="shared" si="21"/>
        <v>0</v>
      </c>
      <c r="P92" s="144" t="s">
        <v>229</v>
      </c>
      <c r="Q92" s="37">
        <v>76</v>
      </c>
      <c r="R92" s="145"/>
      <c r="S92" s="39">
        <v>5</v>
      </c>
      <c r="T92" s="42">
        <v>5</v>
      </c>
      <c r="U92" s="146">
        <f t="shared" si="0"/>
        <v>0</v>
      </c>
      <c r="V92" s="146">
        <f t="shared" si="1"/>
        <v>5</v>
      </c>
      <c r="W92" s="146">
        <f t="shared" si="2"/>
        <v>0</v>
      </c>
      <c r="X92" s="146">
        <f t="shared" si="3"/>
        <v>0</v>
      </c>
      <c r="Y92" s="129">
        <f t="shared" si="4"/>
        <v>0</v>
      </c>
      <c r="Z92" s="129">
        <f t="shared" si="5"/>
        <v>0</v>
      </c>
      <c r="AA92" s="129">
        <f t="shared" si="6"/>
        <v>0</v>
      </c>
      <c r="AB92" s="67"/>
    </row>
    <row r="93" spans="1:28" ht="15">
      <c r="A93" s="66">
        <f t="shared" si="7"/>
        <v>0</v>
      </c>
      <c r="B93" s="66">
        <f t="shared" si="8"/>
        <v>0</v>
      </c>
      <c r="C93" s="66">
        <f t="shared" si="9"/>
        <v>0</v>
      </c>
      <c r="D93" s="66">
        <f t="shared" si="10"/>
        <v>0</v>
      </c>
      <c r="E93" s="66">
        <f t="shared" si="11"/>
        <v>0</v>
      </c>
      <c r="F93" s="141">
        <f t="shared" si="12"/>
        <v>0</v>
      </c>
      <c r="G93" s="141">
        <f t="shared" si="13"/>
        <v>0</v>
      </c>
      <c r="H93" s="66">
        <f t="shared" si="14"/>
        <v>0</v>
      </c>
      <c r="I93" s="66">
        <f t="shared" si="15"/>
        <v>110</v>
      </c>
      <c r="J93" s="66">
        <f t="shared" si="16"/>
        <v>0</v>
      </c>
      <c r="K93" s="141">
        <f t="shared" si="17"/>
        <v>2018</v>
      </c>
      <c r="L93" s="66">
        <f t="shared" si="18"/>
        <v>105</v>
      </c>
      <c r="M93" s="66">
        <f t="shared" si="19"/>
        <v>105</v>
      </c>
      <c r="N93" s="147">
        <f t="shared" si="20"/>
        <v>110</v>
      </c>
      <c r="O93" s="143">
        <f t="shared" si="21"/>
        <v>0</v>
      </c>
      <c r="P93" s="144" t="s">
        <v>229</v>
      </c>
      <c r="Q93" s="37">
        <v>77</v>
      </c>
      <c r="R93" s="145"/>
      <c r="S93" s="39">
        <v>5</v>
      </c>
      <c r="T93" s="42">
        <v>5</v>
      </c>
      <c r="U93" s="146">
        <f t="shared" si="0"/>
        <v>0</v>
      </c>
      <c r="V93" s="146">
        <f t="shared" si="1"/>
        <v>5</v>
      </c>
      <c r="W93" s="146">
        <f t="shared" si="2"/>
        <v>0</v>
      </c>
      <c r="X93" s="146">
        <f t="shared" si="3"/>
        <v>0</v>
      </c>
      <c r="Y93" s="129">
        <f t="shared" si="4"/>
        <v>0</v>
      </c>
      <c r="Z93" s="129">
        <f t="shared" si="5"/>
        <v>0</v>
      </c>
      <c r="AA93" s="129">
        <f t="shared" si="6"/>
        <v>0</v>
      </c>
      <c r="AB93" s="67"/>
    </row>
    <row r="94" spans="1:28" ht="15">
      <c r="A94" s="66">
        <f t="shared" si="7"/>
        <v>0</v>
      </c>
      <c r="B94" s="66">
        <f t="shared" si="8"/>
        <v>0</v>
      </c>
      <c r="C94" s="66">
        <f t="shared" si="9"/>
        <v>0</v>
      </c>
      <c r="D94" s="66">
        <f t="shared" si="10"/>
        <v>0</v>
      </c>
      <c r="E94" s="66">
        <f t="shared" si="11"/>
        <v>0</v>
      </c>
      <c r="F94" s="141">
        <f t="shared" si="12"/>
        <v>0</v>
      </c>
      <c r="G94" s="141">
        <f t="shared" si="13"/>
        <v>0</v>
      </c>
      <c r="H94" s="66">
        <f t="shared" si="14"/>
        <v>0</v>
      </c>
      <c r="I94" s="66">
        <f t="shared" si="15"/>
        <v>110</v>
      </c>
      <c r="J94" s="66">
        <f t="shared" si="16"/>
        <v>0</v>
      </c>
      <c r="K94" s="141">
        <f t="shared" si="17"/>
        <v>2018</v>
      </c>
      <c r="L94" s="66">
        <f t="shared" si="18"/>
        <v>105</v>
      </c>
      <c r="M94" s="66">
        <f t="shared" si="19"/>
        <v>105</v>
      </c>
      <c r="N94" s="147">
        <f t="shared" si="20"/>
        <v>110</v>
      </c>
      <c r="O94" s="143">
        <f t="shared" si="21"/>
        <v>0</v>
      </c>
      <c r="P94" s="144" t="s">
        <v>229</v>
      </c>
      <c r="Q94" s="37">
        <v>78</v>
      </c>
      <c r="R94" s="145"/>
      <c r="S94" s="39">
        <v>5</v>
      </c>
      <c r="T94" s="42">
        <v>5</v>
      </c>
      <c r="U94" s="146">
        <f t="shared" si="0"/>
        <v>0</v>
      </c>
      <c r="V94" s="146">
        <f t="shared" si="1"/>
        <v>5</v>
      </c>
      <c r="W94" s="146">
        <f t="shared" si="2"/>
        <v>0</v>
      </c>
      <c r="X94" s="146">
        <f t="shared" si="3"/>
        <v>0</v>
      </c>
      <c r="Y94" s="129">
        <f t="shared" si="4"/>
        <v>0</v>
      </c>
      <c r="Z94" s="129">
        <f t="shared" si="5"/>
        <v>0</v>
      </c>
      <c r="AA94" s="129">
        <f t="shared" si="6"/>
        <v>0</v>
      </c>
      <c r="AB94" s="67"/>
    </row>
    <row r="95" spans="1:28" ht="15">
      <c r="A95" s="66">
        <f t="shared" si="7"/>
        <v>0</v>
      </c>
      <c r="B95" s="66">
        <f t="shared" si="8"/>
        <v>0</v>
      </c>
      <c r="C95" s="66">
        <f t="shared" si="9"/>
        <v>0</v>
      </c>
      <c r="D95" s="66">
        <f t="shared" si="10"/>
        <v>0</v>
      </c>
      <c r="E95" s="66">
        <f t="shared" si="11"/>
        <v>0</v>
      </c>
      <c r="F95" s="141">
        <f t="shared" si="12"/>
        <v>0</v>
      </c>
      <c r="G95" s="141">
        <f t="shared" si="13"/>
        <v>0</v>
      </c>
      <c r="H95" s="66">
        <f t="shared" si="14"/>
        <v>0</v>
      </c>
      <c r="I95" s="66">
        <f t="shared" si="15"/>
        <v>110</v>
      </c>
      <c r="J95" s="66">
        <f t="shared" si="16"/>
        <v>0</v>
      </c>
      <c r="K95" s="141">
        <f t="shared" si="17"/>
        <v>2018</v>
      </c>
      <c r="L95" s="66">
        <f t="shared" si="18"/>
        <v>105</v>
      </c>
      <c r="M95" s="66">
        <f t="shared" si="19"/>
        <v>105</v>
      </c>
      <c r="N95" s="147">
        <f t="shared" si="20"/>
        <v>110</v>
      </c>
      <c r="O95" s="143">
        <f t="shared" si="21"/>
        <v>0</v>
      </c>
      <c r="P95" s="144" t="s">
        <v>229</v>
      </c>
      <c r="Q95" s="37">
        <v>79</v>
      </c>
      <c r="R95" s="145"/>
      <c r="S95" s="39">
        <v>5</v>
      </c>
      <c r="T95" s="42">
        <v>5</v>
      </c>
      <c r="U95" s="146">
        <f t="shared" si="0"/>
        <v>0</v>
      </c>
      <c r="V95" s="146">
        <f t="shared" si="1"/>
        <v>5</v>
      </c>
      <c r="W95" s="146">
        <f t="shared" si="2"/>
        <v>0</v>
      </c>
      <c r="X95" s="146">
        <f t="shared" si="3"/>
        <v>0</v>
      </c>
      <c r="Y95" s="129">
        <f t="shared" si="4"/>
        <v>0</v>
      </c>
      <c r="Z95" s="129">
        <f t="shared" si="5"/>
        <v>0</v>
      </c>
      <c r="AA95" s="129">
        <f t="shared" si="6"/>
        <v>0</v>
      </c>
      <c r="AB95" s="67"/>
    </row>
    <row r="96" spans="1:28" ht="15">
      <c r="A96" s="66">
        <f t="shared" si="7"/>
        <v>0</v>
      </c>
      <c r="B96" s="66">
        <f t="shared" si="8"/>
        <v>0</v>
      </c>
      <c r="C96" s="66">
        <f t="shared" si="9"/>
        <v>0</v>
      </c>
      <c r="D96" s="66">
        <f t="shared" si="10"/>
        <v>0</v>
      </c>
      <c r="E96" s="66">
        <f t="shared" si="11"/>
        <v>0</v>
      </c>
      <c r="F96" s="141">
        <f t="shared" si="12"/>
        <v>0</v>
      </c>
      <c r="G96" s="141">
        <f t="shared" si="13"/>
        <v>0</v>
      </c>
      <c r="H96" s="66">
        <f t="shared" si="14"/>
        <v>0</v>
      </c>
      <c r="I96" s="66">
        <f t="shared" si="15"/>
        <v>110</v>
      </c>
      <c r="J96" s="66">
        <f t="shared" si="16"/>
        <v>0</v>
      </c>
      <c r="K96" s="141">
        <f t="shared" si="17"/>
        <v>2018</v>
      </c>
      <c r="L96" s="66">
        <f t="shared" si="18"/>
        <v>105</v>
      </c>
      <c r="M96" s="66">
        <f t="shared" si="19"/>
        <v>105</v>
      </c>
      <c r="N96" s="147">
        <f t="shared" si="20"/>
        <v>110</v>
      </c>
      <c r="O96" s="143">
        <f t="shared" si="21"/>
        <v>0</v>
      </c>
      <c r="P96" s="144" t="s">
        <v>229</v>
      </c>
      <c r="Q96" s="37">
        <v>80</v>
      </c>
      <c r="R96" s="145"/>
      <c r="S96" s="39">
        <v>5</v>
      </c>
      <c r="T96" s="42">
        <v>5</v>
      </c>
      <c r="U96" s="146">
        <f t="shared" si="0"/>
        <v>0</v>
      </c>
      <c r="V96" s="146">
        <f t="shared" si="1"/>
        <v>5</v>
      </c>
      <c r="W96" s="146">
        <f t="shared" si="2"/>
        <v>0</v>
      </c>
      <c r="X96" s="146">
        <f t="shared" si="3"/>
        <v>0</v>
      </c>
      <c r="Y96" s="129">
        <f t="shared" si="4"/>
        <v>0</v>
      </c>
      <c r="Z96" s="129">
        <f t="shared" si="5"/>
        <v>0</v>
      </c>
      <c r="AA96" s="129">
        <f t="shared" si="6"/>
        <v>0</v>
      </c>
      <c r="AB96" s="67"/>
    </row>
    <row r="97" spans="1:28" ht="15">
      <c r="A97" s="66">
        <f t="shared" si="7"/>
        <v>0</v>
      </c>
      <c r="B97" s="66">
        <f t="shared" si="8"/>
        <v>0</v>
      </c>
      <c r="C97" s="66">
        <f t="shared" si="9"/>
        <v>0</v>
      </c>
      <c r="D97" s="66">
        <f t="shared" si="10"/>
        <v>0</v>
      </c>
      <c r="E97" s="66">
        <f t="shared" si="11"/>
        <v>0</v>
      </c>
      <c r="F97" s="141">
        <f t="shared" si="12"/>
        <v>0</v>
      </c>
      <c r="G97" s="141">
        <f t="shared" si="13"/>
        <v>0</v>
      </c>
      <c r="H97" s="66">
        <f t="shared" si="14"/>
        <v>0</v>
      </c>
      <c r="I97" s="66">
        <f t="shared" si="15"/>
        <v>110</v>
      </c>
      <c r="J97" s="66">
        <f t="shared" si="16"/>
        <v>0</v>
      </c>
      <c r="K97" s="141">
        <f t="shared" si="17"/>
        <v>2018</v>
      </c>
      <c r="L97" s="66">
        <f t="shared" si="18"/>
        <v>105</v>
      </c>
      <c r="M97" s="66">
        <f t="shared" si="19"/>
        <v>105</v>
      </c>
      <c r="N97" s="147">
        <f t="shared" si="20"/>
        <v>110</v>
      </c>
      <c r="O97" s="143">
        <f t="shared" si="21"/>
        <v>0</v>
      </c>
      <c r="P97" s="144" t="s">
        <v>229</v>
      </c>
      <c r="Q97" s="37">
        <v>81</v>
      </c>
      <c r="R97" s="145"/>
      <c r="S97" s="39">
        <v>5</v>
      </c>
      <c r="T97" s="42">
        <v>6</v>
      </c>
      <c r="U97" s="146">
        <f t="shared" si="0"/>
        <v>1</v>
      </c>
      <c r="V97" s="146">
        <f t="shared" si="1"/>
        <v>5.5</v>
      </c>
      <c r="W97" s="146">
        <f t="shared" si="2"/>
        <v>0.09090909090909091</v>
      </c>
      <c r="X97" s="146">
        <f t="shared" si="3"/>
        <v>0.5</v>
      </c>
      <c r="Y97" s="129">
        <f t="shared" si="4"/>
        <v>0.7071067811865476</v>
      </c>
      <c r="Z97" s="129">
        <f t="shared" si="5"/>
        <v>0.128564869306645</v>
      </c>
      <c r="AA97" s="129">
        <f t="shared" si="6"/>
        <v>0.09090909090909091</v>
      </c>
      <c r="AB97" s="67"/>
    </row>
    <row r="98" spans="1:28" ht="15">
      <c r="A98" s="66">
        <f t="shared" si="7"/>
        <v>0</v>
      </c>
      <c r="B98" s="66">
        <f t="shared" si="8"/>
        <v>0</v>
      </c>
      <c r="C98" s="66">
        <f t="shared" si="9"/>
        <v>0</v>
      </c>
      <c r="D98" s="66">
        <f t="shared" si="10"/>
        <v>0</v>
      </c>
      <c r="E98" s="66">
        <f t="shared" si="11"/>
        <v>0</v>
      </c>
      <c r="F98" s="141">
        <f t="shared" si="12"/>
        <v>0</v>
      </c>
      <c r="G98" s="141">
        <f t="shared" si="13"/>
        <v>0</v>
      </c>
      <c r="H98" s="66">
        <f t="shared" si="14"/>
        <v>0</v>
      </c>
      <c r="I98" s="66">
        <f t="shared" si="15"/>
        <v>110</v>
      </c>
      <c r="J98" s="66">
        <f t="shared" si="16"/>
        <v>0</v>
      </c>
      <c r="K98" s="141">
        <f t="shared" si="17"/>
        <v>2018</v>
      </c>
      <c r="L98" s="66">
        <f t="shared" si="18"/>
        <v>105</v>
      </c>
      <c r="M98" s="66">
        <f t="shared" si="19"/>
        <v>105</v>
      </c>
      <c r="N98" s="147">
        <f t="shared" si="20"/>
        <v>110</v>
      </c>
      <c r="O98" s="143">
        <f t="shared" si="21"/>
        <v>0</v>
      </c>
      <c r="P98" s="144" t="s">
        <v>229</v>
      </c>
      <c r="Q98" s="37">
        <v>82</v>
      </c>
      <c r="R98" s="145"/>
      <c r="S98" s="39">
        <v>5</v>
      </c>
      <c r="T98" s="42">
        <v>5</v>
      </c>
      <c r="U98" s="146">
        <f t="shared" si="0"/>
        <v>0</v>
      </c>
      <c r="V98" s="146">
        <f t="shared" si="1"/>
        <v>5</v>
      </c>
      <c r="W98" s="146">
        <f t="shared" si="2"/>
        <v>0</v>
      </c>
      <c r="X98" s="146">
        <f t="shared" si="3"/>
        <v>0</v>
      </c>
      <c r="Y98" s="129">
        <f t="shared" si="4"/>
        <v>0</v>
      </c>
      <c r="Z98" s="129">
        <f t="shared" si="5"/>
        <v>0</v>
      </c>
      <c r="AA98" s="129">
        <f t="shared" si="6"/>
        <v>0</v>
      </c>
      <c r="AB98" s="67"/>
    </row>
    <row r="99" spans="1:28" ht="15">
      <c r="A99" s="66">
        <f t="shared" si="7"/>
        <v>0</v>
      </c>
      <c r="B99" s="66">
        <f t="shared" si="8"/>
        <v>0</v>
      </c>
      <c r="C99" s="66">
        <f t="shared" si="9"/>
        <v>0</v>
      </c>
      <c r="D99" s="66">
        <f t="shared" si="10"/>
        <v>0</v>
      </c>
      <c r="E99" s="66">
        <f t="shared" si="11"/>
        <v>0</v>
      </c>
      <c r="F99" s="141">
        <f t="shared" si="12"/>
        <v>0</v>
      </c>
      <c r="G99" s="141">
        <f t="shared" si="13"/>
        <v>0</v>
      </c>
      <c r="H99" s="66">
        <f t="shared" si="14"/>
        <v>0</v>
      </c>
      <c r="I99" s="66">
        <f t="shared" si="15"/>
        <v>110</v>
      </c>
      <c r="J99" s="66">
        <f t="shared" si="16"/>
        <v>0</v>
      </c>
      <c r="K99" s="141">
        <f t="shared" si="17"/>
        <v>2018</v>
      </c>
      <c r="L99" s="66">
        <f t="shared" si="18"/>
        <v>105</v>
      </c>
      <c r="M99" s="66">
        <f t="shared" si="19"/>
        <v>105</v>
      </c>
      <c r="N99" s="147">
        <f t="shared" si="20"/>
        <v>110</v>
      </c>
      <c r="O99" s="143">
        <f t="shared" si="21"/>
        <v>0</v>
      </c>
      <c r="P99" s="144" t="s">
        <v>229</v>
      </c>
      <c r="Q99" s="37">
        <v>83</v>
      </c>
      <c r="R99" s="145"/>
      <c r="S99" s="39">
        <v>5</v>
      </c>
      <c r="T99" s="42">
        <v>5</v>
      </c>
      <c r="U99" s="146">
        <f t="shared" si="0"/>
        <v>0</v>
      </c>
      <c r="V99" s="146">
        <f t="shared" si="1"/>
        <v>5</v>
      </c>
      <c r="W99" s="146">
        <f t="shared" si="2"/>
        <v>0</v>
      </c>
      <c r="X99" s="146">
        <f t="shared" si="3"/>
        <v>0</v>
      </c>
      <c r="Y99" s="129">
        <f t="shared" si="4"/>
        <v>0</v>
      </c>
      <c r="Z99" s="129">
        <f t="shared" si="5"/>
        <v>0</v>
      </c>
      <c r="AA99" s="129">
        <f t="shared" si="6"/>
        <v>0</v>
      </c>
      <c r="AB99" s="67"/>
    </row>
    <row r="100" spans="1:28" ht="15">
      <c r="A100" s="66">
        <f t="shared" si="7"/>
        <v>0</v>
      </c>
      <c r="B100" s="66">
        <f t="shared" si="8"/>
        <v>0</v>
      </c>
      <c r="C100" s="66">
        <f t="shared" si="9"/>
        <v>0</v>
      </c>
      <c r="D100" s="66">
        <f t="shared" si="10"/>
        <v>0</v>
      </c>
      <c r="E100" s="66">
        <f t="shared" si="11"/>
        <v>0</v>
      </c>
      <c r="F100" s="141">
        <f t="shared" si="12"/>
        <v>0</v>
      </c>
      <c r="G100" s="141">
        <f t="shared" si="13"/>
        <v>0</v>
      </c>
      <c r="H100" s="66">
        <f t="shared" si="14"/>
        <v>0</v>
      </c>
      <c r="I100" s="66">
        <f t="shared" si="15"/>
        <v>110</v>
      </c>
      <c r="J100" s="66">
        <f t="shared" si="16"/>
        <v>0</v>
      </c>
      <c r="K100" s="141">
        <f t="shared" si="17"/>
        <v>2018</v>
      </c>
      <c r="L100" s="66">
        <f t="shared" si="18"/>
        <v>105</v>
      </c>
      <c r="M100" s="66">
        <f t="shared" si="19"/>
        <v>105</v>
      </c>
      <c r="N100" s="147">
        <f t="shared" si="20"/>
        <v>110</v>
      </c>
      <c r="O100" s="143">
        <f t="shared" si="21"/>
        <v>0</v>
      </c>
      <c r="P100" s="144" t="s">
        <v>229</v>
      </c>
      <c r="Q100" s="37">
        <v>84</v>
      </c>
      <c r="R100" s="145"/>
      <c r="S100" s="39">
        <v>5</v>
      </c>
      <c r="T100" s="42">
        <v>6</v>
      </c>
      <c r="U100" s="146">
        <f t="shared" si="0"/>
        <v>1</v>
      </c>
      <c r="V100" s="146">
        <f t="shared" si="1"/>
        <v>5.5</v>
      </c>
      <c r="W100" s="146">
        <f t="shared" si="2"/>
        <v>0.09090909090909091</v>
      </c>
      <c r="X100" s="146">
        <f t="shared" si="3"/>
        <v>0.5</v>
      </c>
      <c r="Y100" s="129">
        <f t="shared" si="4"/>
        <v>0.7071067811865476</v>
      </c>
      <c r="Z100" s="129">
        <f t="shared" si="5"/>
        <v>0.128564869306645</v>
      </c>
      <c r="AA100" s="129">
        <f t="shared" si="6"/>
        <v>0.09090909090909091</v>
      </c>
      <c r="AB100" s="67"/>
    </row>
    <row r="101" spans="1:28" ht="15">
      <c r="A101" s="66">
        <f t="shared" si="7"/>
        <v>0</v>
      </c>
      <c r="B101" s="66">
        <f t="shared" si="8"/>
        <v>0</v>
      </c>
      <c r="C101" s="66">
        <f t="shared" si="9"/>
        <v>0</v>
      </c>
      <c r="D101" s="66">
        <f t="shared" si="10"/>
        <v>0</v>
      </c>
      <c r="E101" s="66">
        <f t="shared" si="11"/>
        <v>0</v>
      </c>
      <c r="F101" s="141">
        <f t="shared" si="12"/>
        <v>0</v>
      </c>
      <c r="G101" s="141">
        <f t="shared" si="13"/>
        <v>0</v>
      </c>
      <c r="H101" s="66">
        <f t="shared" si="14"/>
        <v>0</v>
      </c>
      <c r="I101" s="66">
        <f t="shared" si="15"/>
        <v>110</v>
      </c>
      <c r="J101" s="66">
        <f t="shared" si="16"/>
        <v>0</v>
      </c>
      <c r="K101" s="141">
        <f t="shared" si="17"/>
        <v>2018</v>
      </c>
      <c r="L101" s="66">
        <f t="shared" si="18"/>
        <v>105</v>
      </c>
      <c r="M101" s="66">
        <f t="shared" si="19"/>
        <v>105</v>
      </c>
      <c r="N101" s="147">
        <f t="shared" si="20"/>
        <v>110</v>
      </c>
      <c r="O101" s="143">
        <f t="shared" si="21"/>
        <v>0</v>
      </c>
      <c r="P101" s="144" t="s">
        <v>229</v>
      </c>
      <c r="Q101" s="37">
        <v>85</v>
      </c>
      <c r="R101" s="145"/>
      <c r="S101" s="39">
        <v>5</v>
      </c>
      <c r="T101" s="42">
        <v>5</v>
      </c>
      <c r="U101" s="146">
        <f t="shared" si="0"/>
        <v>0</v>
      </c>
      <c r="V101" s="146">
        <f t="shared" si="1"/>
        <v>5</v>
      </c>
      <c r="W101" s="146">
        <f t="shared" si="2"/>
        <v>0</v>
      </c>
      <c r="X101" s="146">
        <f t="shared" si="3"/>
        <v>0</v>
      </c>
      <c r="Y101" s="129">
        <f t="shared" si="4"/>
        <v>0</v>
      </c>
      <c r="Z101" s="129">
        <f t="shared" si="5"/>
        <v>0</v>
      </c>
      <c r="AA101" s="129">
        <f t="shared" si="6"/>
        <v>0</v>
      </c>
      <c r="AB101" s="67"/>
    </row>
    <row r="102" spans="1:28" ht="15">
      <c r="A102" s="66">
        <f t="shared" si="7"/>
        <v>0</v>
      </c>
      <c r="B102" s="66">
        <f t="shared" si="8"/>
        <v>0</v>
      </c>
      <c r="C102" s="66">
        <f t="shared" si="9"/>
        <v>0</v>
      </c>
      <c r="D102" s="66">
        <f t="shared" si="10"/>
        <v>0</v>
      </c>
      <c r="E102" s="66">
        <f t="shared" si="11"/>
        <v>0</v>
      </c>
      <c r="F102" s="141">
        <f t="shared" si="12"/>
        <v>0</v>
      </c>
      <c r="G102" s="141">
        <f t="shared" si="13"/>
        <v>0</v>
      </c>
      <c r="H102" s="66">
        <f t="shared" si="14"/>
        <v>0</v>
      </c>
      <c r="I102" s="66">
        <f t="shared" si="15"/>
        <v>110</v>
      </c>
      <c r="J102" s="66">
        <f t="shared" si="16"/>
        <v>0</v>
      </c>
      <c r="K102" s="141">
        <f t="shared" si="17"/>
        <v>2018</v>
      </c>
      <c r="L102" s="66">
        <f t="shared" si="18"/>
        <v>105</v>
      </c>
      <c r="M102" s="66">
        <f t="shared" si="19"/>
        <v>105</v>
      </c>
      <c r="N102" s="147">
        <f t="shared" si="20"/>
        <v>110</v>
      </c>
      <c r="O102" s="143">
        <f t="shared" si="21"/>
        <v>0</v>
      </c>
      <c r="P102" s="144" t="s">
        <v>229</v>
      </c>
      <c r="Q102" s="37">
        <v>86</v>
      </c>
      <c r="R102" s="145"/>
      <c r="S102" s="39">
        <v>5</v>
      </c>
      <c r="T102" s="42">
        <v>5</v>
      </c>
      <c r="U102" s="146">
        <f t="shared" si="0"/>
        <v>0</v>
      </c>
      <c r="V102" s="146">
        <f t="shared" si="1"/>
        <v>5</v>
      </c>
      <c r="W102" s="146">
        <f t="shared" si="2"/>
        <v>0</v>
      </c>
      <c r="X102" s="146">
        <f t="shared" si="3"/>
        <v>0</v>
      </c>
      <c r="Y102" s="129">
        <f t="shared" si="4"/>
        <v>0</v>
      </c>
      <c r="Z102" s="129">
        <f t="shared" si="5"/>
        <v>0</v>
      </c>
      <c r="AA102" s="129">
        <f t="shared" si="6"/>
        <v>0</v>
      </c>
      <c r="AB102" s="67"/>
    </row>
    <row r="103" spans="1:28" ht="15">
      <c r="A103" s="66">
        <f t="shared" si="7"/>
        <v>0</v>
      </c>
      <c r="B103" s="66">
        <f t="shared" si="8"/>
        <v>0</v>
      </c>
      <c r="C103" s="66">
        <f t="shared" si="9"/>
        <v>0</v>
      </c>
      <c r="D103" s="66">
        <f t="shared" si="10"/>
        <v>0</v>
      </c>
      <c r="E103" s="66">
        <f t="shared" si="11"/>
        <v>0</v>
      </c>
      <c r="F103" s="141">
        <f t="shared" si="12"/>
        <v>0</v>
      </c>
      <c r="G103" s="141">
        <f t="shared" si="13"/>
        <v>0</v>
      </c>
      <c r="H103" s="66">
        <f t="shared" si="14"/>
        <v>0</v>
      </c>
      <c r="I103" s="66">
        <f t="shared" si="15"/>
        <v>110</v>
      </c>
      <c r="J103" s="66">
        <f t="shared" si="16"/>
        <v>0</v>
      </c>
      <c r="K103" s="141">
        <f t="shared" si="17"/>
        <v>2018</v>
      </c>
      <c r="L103" s="66">
        <f t="shared" si="18"/>
        <v>105</v>
      </c>
      <c r="M103" s="66">
        <f t="shared" si="19"/>
        <v>105</v>
      </c>
      <c r="N103" s="147">
        <f t="shared" si="20"/>
        <v>110</v>
      </c>
      <c r="O103" s="143">
        <f t="shared" si="21"/>
        <v>0</v>
      </c>
      <c r="P103" s="144" t="s">
        <v>229</v>
      </c>
      <c r="Q103" s="37">
        <v>87</v>
      </c>
      <c r="R103" s="145"/>
      <c r="S103" s="39">
        <v>5</v>
      </c>
      <c r="T103" s="42">
        <v>6</v>
      </c>
      <c r="U103" s="146">
        <f t="shared" si="0"/>
        <v>1</v>
      </c>
      <c r="V103" s="146">
        <f t="shared" si="1"/>
        <v>5.5</v>
      </c>
      <c r="W103" s="146">
        <f t="shared" si="2"/>
        <v>0.09090909090909091</v>
      </c>
      <c r="X103" s="146">
        <f t="shared" si="3"/>
        <v>0.5</v>
      </c>
      <c r="Y103" s="129">
        <f t="shared" si="4"/>
        <v>0.7071067811865476</v>
      </c>
      <c r="Z103" s="129">
        <f t="shared" si="5"/>
        <v>0.128564869306645</v>
      </c>
      <c r="AA103" s="129">
        <f t="shared" si="6"/>
        <v>0.09090909090909091</v>
      </c>
      <c r="AB103" s="67"/>
    </row>
    <row r="104" spans="1:28" ht="15">
      <c r="A104" s="66">
        <f t="shared" si="7"/>
        <v>0</v>
      </c>
      <c r="B104" s="66">
        <f t="shared" si="8"/>
        <v>0</v>
      </c>
      <c r="C104" s="66">
        <f t="shared" si="9"/>
        <v>0</v>
      </c>
      <c r="D104" s="66">
        <f t="shared" si="10"/>
        <v>0</v>
      </c>
      <c r="E104" s="66">
        <f t="shared" si="11"/>
        <v>0</v>
      </c>
      <c r="F104" s="141">
        <f t="shared" si="12"/>
        <v>0</v>
      </c>
      <c r="G104" s="141">
        <f t="shared" si="13"/>
        <v>0</v>
      </c>
      <c r="H104" s="66">
        <f t="shared" si="14"/>
        <v>0</v>
      </c>
      <c r="I104" s="66">
        <f t="shared" si="15"/>
        <v>110</v>
      </c>
      <c r="J104" s="66">
        <f t="shared" si="16"/>
        <v>0</v>
      </c>
      <c r="K104" s="141">
        <f t="shared" si="17"/>
        <v>2018</v>
      </c>
      <c r="L104" s="66">
        <f t="shared" si="18"/>
        <v>105</v>
      </c>
      <c r="M104" s="66">
        <f t="shared" si="19"/>
        <v>105</v>
      </c>
      <c r="N104" s="147">
        <f t="shared" si="20"/>
        <v>110</v>
      </c>
      <c r="O104" s="143">
        <f t="shared" si="21"/>
        <v>0</v>
      </c>
      <c r="P104" s="144" t="s">
        <v>229</v>
      </c>
      <c r="Q104" s="37">
        <v>88</v>
      </c>
      <c r="R104" s="145"/>
      <c r="S104" s="39">
        <v>5</v>
      </c>
      <c r="T104" s="42">
        <v>5</v>
      </c>
      <c r="U104" s="146">
        <f t="shared" si="0"/>
        <v>0</v>
      </c>
      <c r="V104" s="146">
        <f t="shared" si="1"/>
        <v>5</v>
      </c>
      <c r="W104" s="146">
        <f t="shared" si="2"/>
        <v>0</v>
      </c>
      <c r="X104" s="146">
        <f t="shared" si="3"/>
        <v>0</v>
      </c>
      <c r="Y104" s="129">
        <f t="shared" si="4"/>
        <v>0</v>
      </c>
      <c r="Z104" s="129">
        <f t="shared" si="5"/>
        <v>0</v>
      </c>
      <c r="AA104" s="129">
        <f t="shared" si="6"/>
        <v>0</v>
      </c>
      <c r="AB104" s="67"/>
    </row>
    <row r="105" spans="1:28" ht="15">
      <c r="A105" s="66">
        <f t="shared" si="7"/>
        <v>0</v>
      </c>
      <c r="B105" s="66">
        <f t="shared" si="8"/>
        <v>0</v>
      </c>
      <c r="C105" s="66">
        <f t="shared" si="9"/>
        <v>0</v>
      </c>
      <c r="D105" s="66">
        <f t="shared" si="10"/>
        <v>0</v>
      </c>
      <c r="E105" s="66">
        <f t="shared" si="11"/>
        <v>0</v>
      </c>
      <c r="F105" s="141">
        <f t="shared" si="12"/>
        <v>0</v>
      </c>
      <c r="G105" s="141">
        <f t="shared" si="13"/>
        <v>0</v>
      </c>
      <c r="H105" s="66">
        <f t="shared" si="14"/>
        <v>0</v>
      </c>
      <c r="I105" s="66">
        <f t="shared" si="15"/>
        <v>110</v>
      </c>
      <c r="J105" s="66">
        <f t="shared" si="16"/>
        <v>0</v>
      </c>
      <c r="K105" s="141">
        <f t="shared" si="17"/>
        <v>2018</v>
      </c>
      <c r="L105" s="66">
        <f t="shared" si="18"/>
        <v>105</v>
      </c>
      <c r="M105" s="66">
        <f t="shared" si="19"/>
        <v>105</v>
      </c>
      <c r="N105" s="147">
        <f t="shared" si="20"/>
        <v>110</v>
      </c>
      <c r="O105" s="143">
        <f t="shared" si="21"/>
        <v>0</v>
      </c>
      <c r="P105" s="144" t="s">
        <v>229</v>
      </c>
      <c r="Q105" s="37">
        <v>105</v>
      </c>
      <c r="R105" s="145"/>
      <c r="S105" s="39">
        <v>5</v>
      </c>
      <c r="T105" s="42">
        <v>5</v>
      </c>
      <c r="U105" s="146">
        <f t="shared" si="0"/>
        <v>0</v>
      </c>
      <c r="V105" s="146">
        <f t="shared" si="1"/>
        <v>5</v>
      </c>
      <c r="W105" s="146">
        <f t="shared" si="2"/>
        <v>0</v>
      </c>
      <c r="X105" s="146">
        <f t="shared" si="3"/>
        <v>0</v>
      </c>
      <c r="Y105" s="129">
        <f t="shared" si="4"/>
        <v>0</v>
      </c>
      <c r="Z105" s="129">
        <f t="shared" si="5"/>
        <v>0</v>
      </c>
      <c r="AA105" s="129">
        <f t="shared" si="6"/>
        <v>0</v>
      </c>
      <c r="AB105" s="67"/>
    </row>
    <row r="106" spans="1:28" ht="15">
      <c r="A106" s="66">
        <f t="shared" si="7"/>
        <v>0</v>
      </c>
      <c r="B106" s="66">
        <f t="shared" si="8"/>
        <v>0</v>
      </c>
      <c r="C106" s="66">
        <f t="shared" si="9"/>
        <v>0</v>
      </c>
      <c r="D106" s="66">
        <f t="shared" si="10"/>
        <v>0</v>
      </c>
      <c r="E106" s="66">
        <f t="shared" si="11"/>
        <v>0</v>
      </c>
      <c r="F106" s="141">
        <f t="shared" si="12"/>
        <v>0</v>
      </c>
      <c r="G106" s="141">
        <f t="shared" si="13"/>
        <v>0</v>
      </c>
      <c r="H106" s="66">
        <f t="shared" si="14"/>
        <v>0</v>
      </c>
      <c r="I106" s="66">
        <f t="shared" si="15"/>
        <v>110</v>
      </c>
      <c r="J106" s="66">
        <f t="shared" si="16"/>
        <v>0</v>
      </c>
      <c r="K106" s="141">
        <f t="shared" si="17"/>
        <v>2018</v>
      </c>
      <c r="L106" s="66">
        <f t="shared" si="18"/>
        <v>105</v>
      </c>
      <c r="M106" s="66">
        <f t="shared" si="19"/>
        <v>105</v>
      </c>
      <c r="N106" s="147">
        <f t="shared" si="20"/>
        <v>110</v>
      </c>
      <c r="O106" s="143">
        <f t="shared" si="21"/>
        <v>0</v>
      </c>
      <c r="P106" s="144" t="s">
        <v>229</v>
      </c>
      <c r="Q106" s="37">
        <v>106</v>
      </c>
      <c r="R106" s="145"/>
      <c r="S106" s="39">
        <v>5</v>
      </c>
      <c r="T106" s="42">
        <v>5</v>
      </c>
      <c r="U106" s="146">
        <f t="shared" si="0"/>
        <v>0</v>
      </c>
      <c r="V106" s="146">
        <f t="shared" si="1"/>
        <v>5</v>
      </c>
      <c r="W106" s="146">
        <f t="shared" si="2"/>
        <v>0</v>
      </c>
      <c r="X106" s="146">
        <f t="shared" si="3"/>
        <v>0</v>
      </c>
      <c r="Y106" s="129">
        <f t="shared" si="4"/>
        <v>0</v>
      </c>
      <c r="Z106" s="129">
        <f t="shared" si="5"/>
        <v>0</v>
      </c>
      <c r="AA106" s="129">
        <f t="shared" si="6"/>
        <v>0</v>
      </c>
      <c r="AB106" s="67"/>
    </row>
    <row r="107" spans="1:28" ht="15">
      <c r="A107" s="66">
        <f t="shared" si="7"/>
        <v>0</v>
      </c>
      <c r="B107" s="66">
        <f t="shared" si="8"/>
        <v>0</v>
      </c>
      <c r="C107" s="66">
        <f t="shared" si="9"/>
        <v>0</v>
      </c>
      <c r="D107" s="66">
        <f t="shared" si="10"/>
        <v>0</v>
      </c>
      <c r="E107" s="66">
        <f t="shared" si="11"/>
        <v>0</v>
      </c>
      <c r="F107" s="141">
        <f t="shared" si="12"/>
        <v>0</v>
      </c>
      <c r="G107" s="141">
        <f t="shared" si="13"/>
        <v>0</v>
      </c>
      <c r="H107" s="66">
        <f t="shared" si="14"/>
        <v>0</v>
      </c>
      <c r="I107" s="66">
        <f t="shared" si="15"/>
        <v>110</v>
      </c>
      <c r="J107" s="66">
        <f t="shared" si="16"/>
        <v>0</v>
      </c>
      <c r="K107" s="141">
        <f t="shared" si="17"/>
        <v>2018</v>
      </c>
      <c r="L107" s="66">
        <f t="shared" si="18"/>
        <v>105</v>
      </c>
      <c r="M107" s="66">
        <f t="shared" si="19"/>
        <v>105</v>
      </c>
      <c r="N107" s="147">
        <f t="shared" si="20"/>
        <v>110</v>
      </c>
      <c r="O107" s="143">
        <f t="shared" si="21"/>
        <v>0</v>
      </c>
      <c r="P107" s="144" t="s">
        <v>229</v>
      </c>
      <c r="Q107" s="37">
        <v>107</v>
      </c>
      <c r="R107" s="145"/>
      <c r="S107" s="39">
        <v>6</v>
      </c>
      <c r="T107" s="42">
        <v>5</v>
      </c>
      <c r="U107" s="146">
        <f t="shared" si="0"/>
        <v>1</v>
      </c>
      <c r="V107" s="146">
        <f t="shared" si="1"/>
        <v>5.5</v>
      </c>
      <c r="W107" s="146">
        <f t="shared" si="2"/>
        <v>0.09090909090909091</v>
      </c>
      <c r="X107" s="146">
        <f t="shared" si="3"/>
        <v>0.5</v>
      </c>
      <c r="Y107" s="129">
        <f t="shared" si="4"/>
        <v>0.7071067811865476</v>
      </c>
      <c r="Z107" s="129">
        <f t="shared" si="5"/>
        <v>0.128564869306645</v>
      </c>
      <c r="AA107" s="129">
        <f t="shared" si="6"/>
        <v>0.09090909090909091</v>
      </c>
      <c r="AB107" s="67"/>
    </row>
    <row r="108" spans="1:28" ht="15">
      <c r="A108" s="66">
        <f t="shared" si="7"/>
        <v>0</v>
      </c>
      <c r="B108" s="66">
        <f t="shared" si="8"/>
        <v>0</v>
      </c>
      <c r="C108" s="66">
        <f t="shared" si="9"/>
        <v>0</v>
      </c>
      <c r="D108" s="66">
        <f t="shared" si="10"/>
        <v>0</v>
      </c>
      <c r="E108" s="66">
        <f t="shared" si="11"/>
        <v>0</v>
      </c>
      <c r="F108" s="141">
        <f t="shared" si="12"/>
        <v>0</v>
      </c>
      <c r="G108" s="141">
        <f t="shared" si="13"/>
        <v>0</v>
      </c>
      <c r="H108" s="66">
        <f t="shared" si="14"/>
        <v>0</v>
      </c>
      <c r="I108" s="66">
        <f t="shared" si="15"/>
        <v>110</v>
      </c>
      <c r="J108" s="66">
        <f t="shared" si="16"/>
        <v>0</v>
      </c>
      <c r="K108" s="141">
        <f t="shared" si="17"/>
        <v>2018</v>
      </c>
      <c r="L108" s="66">
        <f t="shared" si="18"/>
        <v>105</v>
      </c>
      <c r="M108" s="66">
        <f t="shared" si="19"/>
        <v>105</v>
      </c>
      <c r="N108" s="147">
        <f t="shared" si="20"/>
        <v>110</v>
      </c>
      <c r="O108" s="143">
        <f t="shared" si="21"/>
        <v>0</v>
      </c>
      <c r="P108" s="144" t="s">
        <v>229</v>
      </c>
      <c r="Q108" s="37">
        <v>108</v>
      </c>
      <c r="R108" s="145"/>
      <c r="S108" s="39">
        <v>6</v>
      </c>
      <c r="T108" s="42">
        <v>6</v>
      </c>
      <c r="U108" s="146">
        <f t="shared" si="0"/>
        <v>0</v>
      </c>
      <c r="V108" s="146">
        <f t="shared" si="1"/>
        <v>6</v>
      </c>
      <c r="W108" s="146">
        <f t="shared" si="2"/>
        <v>0</v>
      </c>
      <c r="X108" s="146">
        <f t="shared" si="3"/>
        <v>0</v>
      </c>
      <c r="Y108" s="129">
        <f t="shared" si="4"/>
        <v>0</v>
      </c>
      <c r="Z108" s="129">
        <f t="shared" si="5"/>
        <v>0</v>
      </c>
      <c r="AA108" s="129">
        <f t="shared" si="6"/>
        <v>0</v>
      </c>
      <c r="AB108" s="67"/>
    </row>
    <row r="109" spans="1:28" ht="15">
      <c r="A109" s="66">
        <f t="shared" si="7"/>
        <v>0</v>
      </c>
      <c r="B109" s="66">
        <f t="shared" si="8"/>
        <v>0</v>
      </c>
      <c r="C109" s="66">
        <f t="shared" si="9"/>
        <v>0</v>
      </c>
      <c r="D109" s="66">
        <f t="shared" si="10"/>
        <v>0</v>
      </c>
      <c r="E109" s="66">
        <f t="shared" si="11"/>
        <v>0</v>
      </c>
      <c r="F109" s="141">
        <f t="shared" si="12"/>
        <v>0</v>
      </c>
      <c r="G109" s="141">
        <f t="shared" si="13"/>
        <v>0</v>
      </c>
      <c r="H109" s="66">
        <f t="shared" si="14"/>
        <v>0</v>
      </c>
      <c r="I109" s="66">
        <f t="shared" si="15"/>
        <v>110</v>
      </c>
      <c r="J109" s="66">
        <f t="shared" si="16"/>
        <v>0</v>
      </c>
      <c r="K109" s="141">
        <f t="shared" si="17"/>
        <v>2018</v>
      </c>
      <c r="L109" s="66">
        <f t="shared" si="18"/>
        <v>105</v>
      </c>
      <c r="M109" s="66">
        <f t="shared" si="19"/>
        <v>105</v>
      </c>
      <c r="N109" s="147">
        <f t="shared" si="20"/>
        <v>110</v>
      </c>
      <c r="O109" s="143">
        <f t="shared" si="21"/>
        <v>0</v>
      </c>
      <c r="P109" s="144" t="s">
        <v>229</v>
      </c>
      <c r="Q109" s="37">
        <v>109</v>
      </c>
      <c r="R109" s="145"/>
      <c r="S109" s="39">
        <v>7</v>
      </c>
      <c r="T109" s="42">
        <v>6</v>
      </c>
      <c r="U109" s="146">
        <f t="shared" si="0"/>
        <v>1</v>
      </c>
      <c r="V109" s="146">
        <f t="shared" si="1"/>
        <v>6.5</v>
      </c>
      <c r="W109" s="146">
        <f t="shared" si="2"/>
        <v>0.07692307692307693</v>
      </c>
      <c r="X109" s="146">
        <f t="shared" si="3"/>
        <v>0.5</v>
      </c>
      <c r="Y109" s="129">
        <f t="shared" si="4"/>
        <v>0.7071067811865476</v>
      </c>
      <c r="Z109" s="129">
        <f t="shared" si="5"/>
        <v>0.10878565864408424</v>
      </c>
      <c r="AA109" s="129">
        <f t="shared" si="6"/>
        <v>0.07692307692307691</v>
      </c>
      <c r="AB109" s="67"/>
    </row>
    <row r="110" spans="1:28" ht="15">
      <c r="A110" s="66">
        <f t="shared" si="7"/>
        <v>0</v>
      </c>
      <c r="B110" s="66">
        <f t="shared" si="8"/>
        <v>0</v>
      </c>
      <c r="C110" s="66">
        <f t="shared" si="9"/>
        <v>0</v>
      </c>
      <c r="D110" s="66">
        <f t="shared" si="10"/>
        <v>0</v>
      </c>
      <c r="E110" s="66">
        <f t="shared" si="11"/>
        <v>0</v>
      </c>
      <c r="F110" s="141">
        <f t="shared" si="12"/>
        <v>0</v>
      </c>
      <c r="G110" s="141">
        <f t="shared" si="13"/>
        <v>0</v>
      </c>
      <c r="H110" s="66">
        <f t="shared" si="14"/>
        <v>0</v>
      </c>
      <c r="I110" s="66">
        <f t="shared" si="15"/>
        <v>110</v>
      </c>
      <c r="J110" s="66">
        <f t="shared" si="16"/>
        <v>0</v>
      </c>
      <c r="K110" s="141">
        <f t="shared" si="17"/>
        <v>2018</v>
      </c>
      <c r="L110" s="66">
        <f t="shared" si="18"/>
        <v>105</v>
      </c>
      <c r="M110" s="66">
        <f t="shared" si="19"/>
        <v>105</v>
      </c>
      <c r="N110" s="147">
        <f t="shared" si="20"/>
        <v>110</v>
      </c>
      <c r="O110" s="143">
        <f t="shared" si="21"/>
        <v>0</v>
      </c>
      <c r="P110" s="144" t="s">
        <v>229</v>
      </c>
      <c r="Q110" s="37">
        <v>110</v>
      </c>
      <c r="R110" s="145"/>
      <c r="S110" s="39">
        <v>5</v>
      </c>
      <c r="T110" s="42">
        <v>5</v>
      </c>
      <c r="U110" s="146">
        <f t="shared" si="0"/>
        <v>0</v>
      </c>
      <c r="V110" s="146">
        <f t="shared" si="1"/>
        <v>5</v>
      </c>
      <c r="W110" s="146">
        <f t="shared" si="2"/>
        <v>0</v>
      </c>
      <c r="X110" s="146">
        <f t="shared" si="3"/>
        <v>0</v>
      </c>
      <c r="Y110" s="129">
        <f t="shared" si="4"/>
        <v>0</v>
      </c>
      <c r="Z110" s="129">
        <f t="shared" si="5"/>
        <v>0</v>
      </c>
      <c r="AA110" s="129">
        <f t="shared" si="6"/>
        <v>0</v>
      </c>
      <c r="AB110" s="67"/>
    </row>
    <row r="111" spans="1:28" ht="15">
      <c r="A111" s="66">
        <f t="shared" si="7"/>
        <v>0</v>
      </c>
      <c r="B111" s="66">
        <f t="shared" si="8"/>
        <v>0</v>
      </c>
      <c r="C111" s="66">
        <f t="shared" si="9"/>
        <v>0</v>
      </c>
      <c r="D111" s="66">
        <f t="shared" si="10"/>
        <v>0</v>
      </c>
      <c r="E111" s="66">
        <f t="shared" si="11"/>
        <v>0</v>
      </c>
      <c r="F111" s="141">
        <f t="shared" si="12"/>
        <v>0</v>
      </c>
      <c r="G111" s="141">
        <f t="shared" si="13"/>
        <v>0</v>
      </c>
      <c r="H111" s="66">
        <f t="shared" si="14"/>
        <v>0</v>
      </c>
      <c r="I111" s="66">
        <f t="shared" si="15"/>
        <v>110</v>
      </c>
      <c r="J111" s="66">
        <f t="shared" si="16"/>
        <v>0</v>
      </c>
      <c r="K111" s="141">
        <f t="shared" si="17"/>
        <v>2018</v>
      </c>
      <c r="L111" s="66">
        <f t="shared" si="18"/>
        <v>105</v>
      </c>
      <c r="M111" s="66">
        <f t="shared" si="19"/>
        <v>105</v>
      </c>
      <c r="N111" s="147">
        <f t="shared" si="20"/>
        <v>110</v>
      </c>
      <c r="O111" s="143">
        <f t="shared" si="21"/>
        <v>0</v>
      </c>
      <c r="P111" s="144" t="s">
        <v>229</v>
      </c>
      <c r="Q111" s="37">
        <v>111</v>
      </c>
      <c r="R111" s="145"/>
      <c r="S111" s="39">
        <v>6</v>
      </c>
      <c r="T111" s="42">
        <v>6</v>
      </c>
      <c r="U111" s="146">
        <f t="shared" si="0"/>
        <v>0</v>
      </c>
      <c r="V111" s="146">
        <f t="shared" si="1"/>
        <v>6</v>
      </c>
      <c r="W111" s="146">
        <f t="shared" si="2"/>
        <v>0</v>
      </c>
      <c r="X111" s="146">
        <f t="shared" si="3"/>
        <v>0</v>
      </c>
      <c r="Y111" s="129">
        <f t="shared" si="4"/>
        <v>0</v>
      </c>
      <c r="Z111" s="129">
        <f t="shared" si="5"/>
        <v>0</v>
      </c>
      <c r="AA111" s="129">
        <f t="shared" si="6"/>
        <v>0</v>
      </c>
      <c r="AB111" s="67"/>
    </row>
    <row r="112" spans="1:28" ht="15">
      <c r="A112" s="66">
        <f t="shared" si="7"/>
        <v>0</v>
      </c>
      <c r="B112" s="66">
        <f t="shared" si="8"/>
        <v>0</v>
      </c>
      <c r="C112" s="66">
        <f t="shared" si="9"/>
        <v>0</v>
      </c>
      <c r="D112" s="66">
        <f t="shared" si="10"/>
        <v>0</v>
      </c>
      <c r="E112" s="66">
        <f t="shared" si="11"/>
        <v>0</v>
      </c>
      <c r="F112" s="141">
        <f t="shared" si="12"/>
        <v>0</v>
      </c>
      <c r="G112" s="141">
        <f t="shared" si="13"/>
        <v>0</v>
      </c>
      <c r="H112" s="66">
        <f t="shared" si="14"/>
        <v>0</v>
      </c>
      <c r="I112" s="66">
        <f t="shared" si="15"/>
        <v>110</v>
      </c>
      <c r="J112" s="66">
        <f t="shared" si="16"/>
        <v>0</v>
      </c>
      <c r="K112" s="141">
        <f t="shared" si="17"/>
        <v>2018</v>
      </c>
      <c r="L112" s="66">
        <f t="shared" si="18"/>
        <v>105</v>
      </c>
      <c r="M112" s="66">
        <f t="shared" si="19"/>
        <v>105</v>
      </c>
      <c r="N112" s="147">
        <f t="shared" si="20"/>
        <v>110</v>
      </c>
      <c r="O112" s="143">
        <f t="shared" si="21"/>
        <v>0</v>
      </c>
      <c r="P112" s="144" t="s">
        <v>229</v>
      </c>
      <c r="Q112" s="37">
        <v>112</v>
      </c>
      <c r="R112" s="145"/>
      <c r="S112" s="39">
        <v>7</v>
      </c>
      <c r="T112" s="42">
        <v>6</v>
      </c>
      <c r="U112" s="146">
        <f t="shared" si="0"/>
        <v>1</v>
      </c>
      <c r="V112" s="146">
        <f t="shared" si="1"/>
        <v>6.5</v>
      </c>
      <c r="W112" s="146">
        <f t="shared" si="2"/>
        <v>0.07692307692307693</v>
      </c>
      <c r="X112" s="146">
        <f t="shared" si="3"/>
        <v>0.5</v>
      </c>
      <c r="Y112" s="129">
        <f t="shared" si="4"/>
        <v>0.7071067811865476</v>
      </c>
      <c r="Z112" s="129">
        <f t="shared" si="5"/>
        <v>0.10878565864408424</v>
      </c>
      <c r="AA112" s="129">
        <f t="shared" si="6"/>
        <v>0.07692307692307691</v>
      </c>
      <c r="AB112" s="67"/>
    </row>
    <row r="113" spans="1:28" ht="15">
      <c r="A113" s="66">
        <f t="shared" si="7"/>
        <v>0</v>
      </c>
      <c r="B113" s="66">
        <f t="shared" si="8"/>
        <v>0</v>
      </c>
      <c r="C113" s="66">
        <f t="shared" si="9"/>
        <v>0</v>
      </c>
      <c r="D113" s="66">
        <f t="shared" si="10"/>
        <v>0</v>
      </c>
      <c r="E113" s="66">
        <f t="shared" si="11"/>
        <v>0</v>
      </c>
      <c r="F113" s="141">
        <f t="shared" si="12"/>
        <v>0</v>
      </c>
      <c r="G113" s="141">
        <f t="shared" si="13"/>
        <v>0</v>
      </c>
      <c r="H113" s="66">
        <f t="shared" si="14"/>
        <v>0</v>
      </c>
      <c r="I113" s="66">
        <f t="shared" si="15"/>
        <v>110</v>
      </c>
      <c r="J113" s="66">
        <f t="shared" si="16"/>
        <v>0</v>
      </c>
      <c r="K113" s="141">
        <f t="shared" si="17"/>
        <v>2018</v>
      </c>
      <c r="L113" s="66">
        <f t="shared" si="18"/>
        <v>105</v>
      </c>
      <c r="M113" s="66">
        <f t="shared" si="19"/>
        <v>105</v>
      </c>
      <c r="N113" s="147">
        <f t="shared" si="20"/>
        <v>110</v>
      </c>
      <c r="O113" s="143">
        <f t="shared" si="21"/>
        <v>0</v>
      </c>
      <c r="P113" s="144" t="s">
        <v>229</v>
      </c>
      <c r="Q113" s="37">
        <v>113</v>
      </c>
      <c r="R113" s="145"/>
      <c r="S113" s="39">
        <v>7</v>
      </c>
      <c r="T113" s="42">
        <v>6</v>
      </c>
      <c r="U113" s="146">
        <f t="shared" si="0"/>
        <v>1</v>
      </c>
      <c r="V113" s="146">
        <f t="shared" si="1"/>
        <v>6.5</v>
      </c>
      <c r="W113" s="146">
        <f t="shared" si="2"/>
        <v>0.07692307692307693</v>
      </c>
      <c r="X113" s="146">
        <f t="shared" si="3"/>
        <v>0.5</v>
      </c>
      <c r="Y113" s="129">
        <f t="shared" si="4"/>
        <v>0.7071067811865476</v>
      </c>
      <c r="Z113" s="129">
        <f t="shared" si="5"/>
        <v>0.10878565864408424</v>
      </c>
      <c r="AA113" s="129">
        <f t="shared" si="6"/>
        <v>0.07692307692307691</v>
      </c>
      <c r="AB113" s="67"/>
    </row>
    <row r="114" spans="1:28" ht="15">
      <c r="A114" s="66">
        <f t="shared" si="7"/>
        <v>0</v>
      </c>
      <c r="B114" s="66">
        <f t="shared" si="8"/>
        <v>0</v>
      </c>
      <c r="C114" s="66">
        <f t="shared" si="9"/>
        <v>0</v>
      </c>
      <c r="D114" s="66">
        <f t="shared" si="10"/>
        <v>0</v>
      </c>
      <c r="E114" s="66">
        <f t="shared" si="11"/>
        <v>0</v>
      </c>
      <c r="F114" s="141">
        <f t="shared" si="12"/>
        <v>0</v>
      </c>
      <c r="G114" s="141">
        <f t="shared" si="13"/>
        <v>0</v>
      </c>
      <c r="H114" s="66">
        <f t="shared" si="14"/>
        <v>0</v>
      </c>
      <c r="I114" s="66">
        <f t="shared" si="15"/>
        <v>110</v>
      </c>
      <c r="J114" s="66">
        <f t="shared" si="16"/>
        <v>0</v>
      </c>
      <c r="K114" s="141">
        <f t="shared" si="17"/>
        <v>2018</v>
      </c>
      <c r="L114" s="66">
        <f t="shared" si="18"/>
        <v>105</v>
      </c>
      <c r="M114" s="66">
        <f t="shared" si="19"/>
        <v>105</v>
      </c>
      <c r="N114" s="147">
        <f t="shared" si="20"/>
        <v>110</v>
      </c>
      <c r="O114" s="143">
        <f t="shared" si="21"/>
        <v>0</v>
      </c>
      <c r="P114" s="144" t="s">
        <v>229</v>
      </c>
      <c r="Q114" s="37">
        <v>114</v>
      </c>
      <c r="R114" s="145"/>
      <c r="S114" s="39">
        <v>6</v>
      </c>
      <c r="T114" s="42">
        <v>6</v>
      </c>
      <c r="U114" s="146">
        <f t="shared" si="0"/>
        <v>0</v>
      </c>
      <c r="V114" s="146">
        <f t="shared" si="1"/>
        <v>6</v>
      </c>
      <c r="W114" s="146">
        <f t="shared" si="2"/>
        <v>0</v>
      </c>
      <c r="X114" s="146">
        <f t="shared" si="3"/>
        <v>0</v>
      </c>
      <c r="Y114" s="129">
        <f t="shared" si="4"/>
        <v>0</v>
      </c>
      <c r="Z114" s="129">
        <f t="shared" si="5"/>
        <v>0</v>
      </c>
      <c r="AA114" s="129">
        <f t="shared" si="6"/>
        <v>0</v>
      </c>
      <c r="AB114" s="67"/>
    </row>
    <row r="115" spans="1:28" ht="15">
      <c r="A115" s="66">
        <f t="shared" si="7"/>
        <v>0</v>
      </c>
      <c r="B115" s="66">
        <f t="shared" si="8"/>
        <v>0</v>
      </c>
      <c r="C115" s="66">
        <f t="shared" si="9"/>
        <v>0</v>
      </c>
      <c r="D115" s="66">
        <f t="shared" si="10"/>
        <v>0</v>
      </c>
      <c r="E115" s="66">
        <f t="shared" si="11"/>
        <v>0</v>
      </c>
      <c r="F115" s="141">
        <f t="shared" si="12"/>
        <v>0</v>
      </c>
      <c r="G115" s="141">
        <f t="shared" si="13"/>
        <v>0</v>
      </c>
      <c r="H115" s="66">
        <f t="shared" si="14"/>
        <v>0</v>
      </c>
      <c r="I115" s="66">
        <f t="shared" si="15"/>
        <v>110</v>
      </c>
      <c r="J115" s="66">
        <f t="shared" si="16"/>
        <v>0</v>
      </c>
      <c r="K115" s="141">
        <f t="shared" si="17"/>
        <v>2018</v>
      </c>
      <c r="L115" s="66">
        <f t="shared" si="18"/>
        <v>105</v>
      </c>
      <c r="M115" s="66">
        <f t="shared" si="19"/>
        <v>105</v>
      </c>
      <c r="N115" s="147">
        <f t="shared" si="20"/>
        <v>110</v>
      </c>
      <c r="O115" s="143">
        <f t="shared" si="21"/>
        <v>0</v>
      </c>
      <c r="P115" s="144" t="s">
        <v>229</v>
      </c>
      <c r="Q115" s="37">
        <v>116</v>
      </c>
      <c r="R115" s="145"/>
      <c r="S115" s="39">
        <v>6</v>
      </c>
      <c r="T115" s="42">
        <v>5</v>
      </c>
      <c r="U115" s="146">
        <f t="shared" si="0"/>
        <v>1</v>
      </c>
      <c r="V115" s="146">
        <f t="shared" si="1"/>
        <v>5.5</v>
      </c>
      <c r="W115" s="146">
        <f t="shared" si="2"/>
        <v>0.09090909090909091</v>
      </c>
      <c r="X115" s="146">
        <f t="shared" si="3"/>
        <v>0.5</v>
      </c>
      <c r="Y115" s="129">
        <f t="shared" si="4"/>
        <v>0.7071067811865476</v>
      </c>
      <c r="Z115" s="129">
        <f t="shared" si="5"/>
        <v>0.128564869306645</v>
      </c>
      <c r="AA115" s="129">
        <f t="shared" si="6"/>
        <v>0.09090909090909091</v>
      </c>
      <c r="AB115" s="67"/>
    </row>
    <row r="116" spans="1:28" ht="15">
      <c r="A116" s="66">
        <f t="shared" si="7"/>
        <v>0</v>
      </c>
      <c r="B116" s="66">
        <f t="shared" si="8"/>
        <v>0</v>
      </c>
      <c r="C116" s="66">
        <f t="shared" si="9"/>
        <v>0</v>
      </c>
      <c r="D116" s="66">
        <f t="shared" si="10"/>
        <v>0</v>
      </c>
      <c r="E116" s="66">
        <f t="shared" si="11"/>
        <v>0</v>
      </c>
      <c r="F116" s="141">
        <f t="shared" si="12"/>
        <v>0</v>
      </c>
      <c r="G116" s="141">
        <f t="shared" si="13"/>
        <v>0</v>
      </c>
      <c r="H116" s="66">
        <f t="shared" si="14"/>
        <v>0</v>
      </c>
      <c r="I116" s="66">
        <f t="shared" si="15"/>
        <v>110</v>
      </c>
      <c r="J116" s="66">
        <f t="shared" si="16"/>
        <v>0</v>
      </c>
      <c r="K116" s="141">
        <f t="shared" si="17"/>
        <v>2018</v>
      </c>
      <c r="L116" s="66">
        <f t="shared" si="18"/>
        <v>105</v>
      </c>
      <c r="M116" s="66">
        <f t="shared" si="19"/>
        <v>105</v>
      </c>
      <c r="N116" s="147">
        <f t="shared" si="20"/>
        <v>110</v>
      </c>
      <c r="O116" s="143">
        <f t="shared" si="21"/>
        <v>0</v>
      </c>
      <c r="P116" s="144" t="s">
        <v>229</v>
      </c>
      <c r="Q116" s="37">
        <v>117</v>
      </c>
      <c r="R116" s="145"/>
      <c r="S116" s="39">
        <v>6</v>
      </c>
      <c r="T116" s="42">
        <v>5</v>
      </c>
      <c r="U116" s="146">
        <f t="shared" si="0"/>
        <v>1</v>
      </c>
      <c r="V116" s="146">
        <f t="shared" si="1"/>
        <v>5.5</v>
      </c>
      <c r="W116" s="146">
        <f t="shared" si="2"/>
        <v>0.09090909090909091</v>
      </c>
      <c r="X116" s="146">
        <f t="shared" si="3"/>
        <v>0.5</v>
      </c>
      <c r="Y116" s="129">
        <f t="shared" si="4"/>
        <v>0.7071067811865476</v>
      </c>
      <c r="Z116" s="129">
        <f t="shared" si="5"/>
        <v>0.128564869306645</v>
      </c>
      <c r="AA116" s="129">
        <f t="shared" si="6"/>
        <v>0.09090909090909091</v>
      </c>
      <c r="AB116" s="67"/>
    </row>
    <row r="117" spans="1:28" ht="15">
      <c r="A117" s="66">
        <f t="shared" si="7"/>
        <v>0</v>
      </c>
      <c r="B117" s="66">
        <f t="shared" si="8"/>
        <v>0</v>
      </c>
      <c r="C117" s="66">
        <f t="shared" si="9"/>
        <v>0</v>
      </c>
      <c r="D117" s="66">
        <f t="shared" si="10"/>
        <v>0</v>
      </c>
      <c r="E117" s="66">
        <f t="shared" si="11"/>
        <v>0</v>
      </c>
      <c r="F117" s="141">
        <f t="shared" si="12"/>
        <v>0</v>
      </c>
      <c r="G117" s="141">
        <f t="shared" si="13"/>
        <v>0</v>
      </c>
      <c r="H117" s="66">
        <f t="shared" si="14"/>
        <v>0</v>
      </c>
      <c r="I117" s="66">
        <f t="shared" si="15"/>
        <v>110</v>
      </c>
      <c r="J117" s="66">
        <f t="shared" si="16"/>
        <v>0</v>
      </c>
      <c r="K117" s="141">
        <f t="shared" si="17"/>
        <v>2018</v>
      </c>
      <c r="L117" s="66">
        <f t="shared" si="18"/>
        <v>105</v>
      </c>
      <c r="M117" s="66">
        <f t="shared" si="19"/>
        <v>105</v>
      </c>
      <c r="N117" s="147">
        <f t="shared" si="20"/>
        <v>110</v>
      </c>
      <c r="O117" s="143">
        <f t="shared" si="21"/>
        <v>0</v>
      </c>
      <c r="P117" s="144" t="s">
        <v>229</v>
      </c>
      <c r="Q117" s="37">
        <v>118</v>
      </c>
      <c r="R117" s="145"/>
      <c r="S117" s="39">
        <v>6</v>
      </c>
      <c r="T117" s="42">
        <v>6</v>
      </c>
      <c r="U117" s="146">
        <f t="shared" si="0"/>
        <v>0</v>
      </c>
      <c r="V117" s="146">
        <f t="shared" si="1"/>
        <v>6</v>
      </c>
      <c r="W117" s="146">
        <f t="shared" si="2"/>
        <v>0</v>
      </c>
      <c r="X117" s="146">
        <f t="shared" si="3"/>
        <v>0</v>
      </c>
      <c r="Y117" s="129">
        <f t="shared" si="4"/>
        <v>0</v>
      </c>
      <c r="Z117" s="129">
        <f t="shared" si="5"/>
        <v>0</v>
      </c>
      <c r="AA117" s="129">
        <f t="shared" si="6"/>
        <v>0</v>
      </c>
      <c r="AB117" s="67"/>
    </row>
    <row r="118" spans="1:28" ht="15">
      <c r="A118" s="66">
        <f t="shared" si="7"/>
        <v>0</v>
      </c>
      <c r="B118" s="66">
        <f t="shared" si="8"/>
        <v>0</v>
      </c>
      <c r="C118" s="66">
        <f t="shared" si="9"/>
        <v>0</v>
      </c>
      <c r="D118" s="66">
        <f t="shared" si="10"/>
        <v>0</v>
      </c>
      <c r="E118" s="66">
        <f t="shared" si="11"/>
        <v>0</v>
      </c>
      <c r="F118" s="141">
        <f t="shared" si="12"/>
        <v>0</v>
      </c>
      <c r="G118" s="141">
        <f t="shared" si="13"/>
        <v>0</v>
      </c>
      <c r="H118" s="66">
        <f t="shared" si="14"/>
        <v>0</v>
      </c>
      <c r="I118" s="66">
        <f t="shared" si="15"/>
        <v>110</v>
      </c>
      <c r="J118" s="66">
        <f t="shared" si="16"/>
        <v>0</v>
      </c>
      <c r="K118" s="141">
        <f t="shared" si="17"/>
        <v>2018</v>
      </c>
      <c r="L118" s="66">
        <f t="shared" si="18"/>
        <v>105</v>
      </c>
      <c r="M118" s="66">
        <f t="shared" si="19"/>
        <v>105</v>
      </c>
      <c r="N118" s="147">
        <f t="shared" si="20"/>
        <v>110</v>
      </c>
      <c r="O118" s="143">
        <f t="shared" si="21"/>
        <v>0</v>
      </c>
      <c r="P118" s="144" t="s">
        <v>229</v>
      </c>
      <c r="Q118" s="37">
        <v>119</v>
      </c>
      <c r="R118" s="145"/>
      <c r="S118" s="39">
        <v>6</v>
      </c>
      <c r="T118" s="42">
        <v>5</v>
      </c>
      <c r="U118" s="146">
        <f t="shared" si="0"/>
        <v>1</v>
      </c>
      <c r="V118" s="146">
        <f t="shared" si="1"/>
        <v>5.5</v>
      </c>
      <c r="W118" s="146">
        <f t="shared" si="2"/>
        <v>0.09090909090909091</v>
      </c>
      <c r="X118" s="146">
        <f t="shared" si="3"/>
        <v>0.5</v>
      </c>
      <c r="Y118" s="129">
        <f t="shared" si="4"/>
        <v>0.7071067811865476</v>
      </c>
      <c r="Z118" s="129">
        <f t="shared" si="5"/>
        <v>0.128564869306645</v>
      </c>
      <c r="AA118" s="129">
        <f t="shared" si="6"/>
        <v>0.09090909090909091</v>
      </c>
      <c r="AB118" s="67"/>
    </row>
    <row r="119" spans="1:28" ht="15">
      <c r="A119" s="66">
        <f t="shared" si="7"/>
        <v>0</v>
      </c>
      <c r="B119" s="66">
        <f t="shared" si="8"/>
        <v>0</v>
      </c>
      <c r="C119" s="66">
        <f t="shared" si="9"/>
        <v>0</v>
      </c>
      <c r="D119" s="66">
        <f t="shared" si="10"/>
        <v>0</v>
      </c>
      <c r="E119" s="66">
        <f t="shared" si="11"/>
        <v>0</v>
      </c>
      <c r="F119" s="141">
        <f t="shared" si="12"/>
        <v>0</v>
      </c>
      <c r="G119" s="141">
        <f t="shared" si="13"/>
        <v>0</v>
      </c>
      <c r="H119" s="66">
        <f t="shared" si="14"/>
        <v>0</v>
      </c>
      <c r="I119" s="66">
        <f t="shared" si="15"/>
        <v>110</v>
      </c>
      <c r="J119" s="66">
        <f t="shared" si="16"/>
        <v>0</v>
      </c>
      <c r="K119" s="141">
        <f t="shared" si="17"/>
        <v>2018</v>
      </c>
      <c r="L119" s="66">
        <f t="shared" si="18"/>
        <v>105</v>
      </c>
      <c r="M119" s="66">
        <f t="shared" si="19"/>
        <v>105</v>
      </c>
      <c r="N119" s="147">
        <f t="shared" si="20"/>
        <v>110</v>
      </c>
      <c r="O119" s="143">
        <f t="shared" si="21"/>
        <v>0</v>
      </c>
      <c r="P119" s="144" t="s">
        <v>229</v>
      </c>
      <c r="Q119" s="37">
        <v>120</v>
      </c>
      <c r="R119" s="145"/>
      <c r="S119" s="39">
        <v>6</v>
      </c>
      <c r="T119" s="42">
        <v>6</v>
      </c>
      <c r="U119" s="146">
        <f t="shared" si="0"/>
        <v>0</v>
      </c>
      <c r="V119" s="146">
        <f t="shared" si="1"/>
        <v>6</v>
      </c>
      <c r="W119" s="146">
        <f t="shared" si="2"/>
        <v>0</v>
      </c>
      <c r="X119" s="146">
        <f t="shared" si="3"/>
        <v>0</v>
      </c>
      <c r="Y119" s="129">
        <f t="shared" si="4"/>
        <v>0</v>
      </c>
      <c r="Z119" s="129">
        <f t="shared" si="5"/>
        <v>0</v>
      </c>
      <c r="AA119" s="129">
        <f t="shared" si="6"/>
        <v>0</v>
      </c>
      <c r="AB119" s="67"/>
    </row>
    <row r="120" spans="1:28" ht="15">
      <c r="A120" s="66">
        <f t="shared" si="7"/>
        <v>0</v>
      </c>
      <c r="B120" s="66">
        <f t="shared" si="8"/>
        <v>0</v>
      </c>
      <c r="C120" s="66">
        <f t="shared" si="9"/>
        <v>0</v>
      </c>
      <c r="D120" s="66">
        <f t="shared" si="10"/>
        <v>0</v>
      </c>
      <c r="E120" s="66">
        <f t="shared" si="11"/>
        <v>0</v>
      </c>
      <c r="F120" s="141">
        <f t="shared" si="12"/>
        <v>0</v>
      </c>
      <c r="G120" s="141">
        <f t="shared" si="13"/>
        <v>0</v>
      </c>
      <c r="H120" s="66">
        <f t="shared" si="14"/>
        <v>0</v>
      </c>
      <c r="I120" s="66">
        <f t="shared" si="15"/>
        <v>110</v>
      </c>
      <c r="J120" s="66">
        <f t="shared" si="16"/>
        <v>0</v>
      </c>
      <c r="K120" s="141">
        <f t="shared" si="17"/>
        <v>2018</v>
      </c>
      <c r="L120" s="66">
        <f t="shared" si="18"/>
        <v>105</v>
      </c>
      <c r="M120" s="66">
        <f t="shared" si="19"/>
        <v>105</v>
      </c>
      <c r="N120" s="147">
        <f t="shared" si="20"/>
        <v>110</v>
      </c>
      <c r="O120" s="143">
        <f t="shared" si="21"/>
        <v>0</v>
      </c>
      <c r="P120" s="144" t="s">
        <v>229</v>
      </c>
      <c r="Q120" s="37">
        <v>121</v>
      </c>
      <c r="R120" s="145"/>
      <c r="S120" s="39">
        <v>5</v>
      </c>
      <c r="T120" s="42">
        <v>5</v>
      </c>
      <c r="U120" s="146">
        <f t="shared" si="0"/>
        <v>0</v>
      </c>
      <c r="V120" s="146">
        <f t="shared" si="1"/>
        <v>5</v>
      </c>
      <c r="W120" s="146">
        <f t="shared" si="2"/>
        <v>0</v>
      </c>
      <c r="X120" s="146">
        <f t="shared" si="3"/>
        <v>0</v>
      </c>
      <c r="Y120" s="129">
        <f t="shared" si="4"/>
        <v>0</v>
      </c>
      <c r="Z120" s="129">
        <f t="shared" si="5"/>
        <v>0</v>
      </c>
      <c r="AA120" s="129">
        <f t="shared" si="6"/>
        <v>0</v>
      </c>
      <c r="AB120" s="67"/>
    </row>
    <row r="121" spans="1:28" ht="15">
      <c r="A121" s="66">
        <f t="shared" si="7"/>
        <v>0</v>
      </c>
      <c r="B121" s="66">
        <f t="shared" si="8"/>
        <v>0</v>
      </c>
      <c r="C121" s="66">
        <f t="shared" si="9"/>
        <v>0</v>
      </c>
      <c r="D121" s="66">
        <f t="shared" si="10"/>
        <v>0</v>
      </c>
      <c r="E121" s="66">
        <f t="shared" si="11"/>
        <v>0</v>
      </c>
      <c r="F121" s="141">
        <f t="shared" si="12"/>
        <v>0</v>
      </c>
      <c r="G121" s="141">
        <f t="shared" si="13"/>
        <v>0</v>
      </c>
      <c r="H121" s="66">
        <f t="shared" si="14"/>
        <v>0</v>
      </c>
      <c r="I121" s="66">
        <f t="shared" si="15"/>
        <v>110</v>
      </c>
      <c r="J121" s="66">
        <f t="shared" si="16"/>
        <v>0</v>
      </c>
      <c r="K121" s="141">
        <f t="shared" si="17"/>
        <v>2018</v>
      </c>
      <c r="L121" s="66">
        <f t="shared" si="18"/>
        <v>105</v>
      </c>
      <c r="M121" s="66">
        <f t="shared" si="19"/>
        <v>105</v>
      </c>
      <c r="N121" s="147">
        <f t="shared" si="20"/>
        <v>110</v>
      </c>
      <c r="O121" s="143">
        <f t="shared" si="21"/>
        <v>0</v>
      </c>
      <c r="P121" s="144" t="s">
        <v>229</v>
      </c>
      <c r="Q121" s="37">
        <v>122</v>
      </c>
      <c r="R121" s="145"/>
      <c r="S121" s="39">
        <v>6</v>
      </c>
      <c r="T121" s="42">
        <v>6</v>
      </c>
      <c r="U121" s="146">
        <f t="shared" si="0"/>
        <v>0</v>
      </c>
      <c r="V121" s="146">
        <f t="shared" si="1"/>
        <v>6</v>
      </c>
      <c r="W121" s="146">
        <f t="shared" si="2"/>
        <v>0</v>
      </c>
      <c r="X121" s="146">
        <f t="shared" si="3"/>
        <v>0</v>
      </c>
      <c r="Y121" s="129">
        <f t="shared" si="4"/>
        <v>0</v>
      </c>
      <c r="Z121" s="129">
        <f t="shared" si="5"/>
        <v>0</v>
      </c>
      <c r="AA121" s="129">
        <f t="shared" si="6"/>
        <v>0</v>
      </c>
      <c r="AB121" s="67"/>
    </row>
    <row r="122" spans="1:28" ht="15.75">
      <c r="A122" s="66">
        <f t="shared" si="7"/>
        <v>0</v>
      </c>
      <c r="B122" s="66">
        <f t="shared" si="8"/>
        <v>0</v>
      </c>
      <c r="C122" s="66">
        <f t="shared" si="9"/>
        <v>0</v>
      </c>
      <c r="D122" s="66">
        <f t="shared" si="10"/>
        <v>0</v>
      </c>
      <c r="E122" s="66">
        <f t="shared" si="11"/>
        <v>0</v>
      </c>
      <c r="F122" s="141">
        <f t="shared" si="12"/>
        <v>0</v>
      </c>
      <c r="G122" s="141">
        <f t="shared" si="13"/>
        <v>0</v>
      </c>
      <c r="H122" s="66">
        <f t="shared" si="14"/>
        <v>0</v>
      </c>
      <c r="I122" s="66">
        <f t="shared" si="15"/>
        <v>110</v>
      </c>
      <c r="J122" s="66">
        <f t="shared" si="16"/>
        <v>0</v>
      </c>
      <c r="K122" s="141">
        <f t="shared" si="17"/>
        <v>2018</v>
      </c>
      <c r="L122" s="66">
        <f t="shared" si="18"/>
        <v>105</v>
      </c>
      <c r="M122" s="66">
        <f t="shared" si="19"/>
        <v>105</v>
      </c>
      <c r="N122" s="147">
        <f t="shared" si="20"/>
        <v>110</v>
      </c>
      <c r="O122" s="143">
        <f t="shared" si="21"/>
        <v>0</v>
      </c>
      <c r="P122" s="144" t="s">
        <v>229</v>
      </c>
      <c r="Q122" s="46">
        <v>123</v>
      </c>
      <c r="R122" s="145"/>
      <c r="S122" s="34">
        <v>7</v>
      </c>
      <c r="T122" s="48">
        <v>7</v>
      </c>
      <c r="U122" s="146">
        <f t="shared" si="0"/>
        <v>0</v>
      </c>
      <c r="V122" s="146">
        <f t="shared" si="1"/>
        <v>7</v>
      </c>
      <c r="W122" s="146">
        <f t="shared" si="2"/>
        <v>0</v>
      </c>
      <c r="X122" s="146">
        <f t="shared" si="3"/>
        <v>0</v>
      </c>
      <c r="Y122" s="129">
        <f t="shared" si="4"/>
        <v>0</v>
      </c>
      <c r="Z122" s="129">
        <f t="shared" si="5"/>
        <v>0</v>
      </c>
      <c r="AA122" s="129">
        <f t="shared" si="6"/>
        <v>0</v>
      </c>
      <c r="AB122" s="67"/>
    </row>
    <row r="123" spans="14:28" ht="7.5">
      <c r="N123" s="148"/>
      <c r="O123" s="149" t="s">
        <v>21</v>
      </c>
      <c r="P123" s="149"/>
      <c r="Q123" s="149"/>
      <c r="R123" s="149"/>
      <c r="S123" s="149" t="s">
        <v>230</v>
      </c>
      <c r="T123" s="149"/>
      <c r="U123" s="149"/>
      <c r="V123" s="148" t="s">
        <v>21</v>
      </c>
      <c r="W123" s="148" t="s">
        <v>21</v>
      </c>
      <c r="X123" s="148" t="s">
        <v>21</v>
      </c>
      <c r="Y123" s="149" t="s">
        <v>21</v>
      </c>
      <c r="Z123" s="149"/>
      <c r="AA123" s="149"/>
      <c r="AB123" s="67"/>
    </row>
    <row r="124" spans="15:27" ht="7.5">
      <c r="O124" s="81" t="s">
        <v>231</v>
      </c>
      <c r="P124" s="81"/>
      <c r="Q124" s="81"/>
      <c r="R124" s="81"/>
      <c r="S124" s="81">
        <f>MAX(S18:S122)</f>
        <v>8</v>
      </c>
      <c r="T124" s="81">
        <f>MAX(T18:T122)</f>
        <v>8</v>
      </c>
      <c r="U124" s="81">
        <f>MAX(U18:U122)</f>
        <v>2</v>
      </c>
      <c r="V124" s="81"/>
      <c r="W124" s="81">
        <f>MAX(W18:W122)</f>
        <v>0.2</v>
      </c>
      <c r="X124" s="81">
        <f>MAX(X18:X122)</f>
        <v>2</v>
      </c>
      <c r="Y124" s="81"/>
      <c r="Z124" s="81"/>
      <c r="AA124" s="81"/>
    </row>
    <row r="125" spans="15:27" ht="7.5">
      <c r="O125" s="81" t="s">
        <v>232</v>
      </c>
      <c r="P125" s="81"/>
      <c r="Q125" s="81"/>
      <c r="R125" s="81"/>
      <c r="S125" s="81">
        <f>MIN(S18:S122)</f>
        <v>3</v>
      </c>
      <c r="T125" s="81">
        <f>MIN(T18:T122)</f>
        <v>4</v>
      </c>
      <c r="U125" s="81">
        <f>MIN(U18:U122)</f>
        <v>0</v>
      </c>
      <c r="V125" s="81"/>
      <c r="W125" s="81">
        <f>MIN(W18:W122)</f>
        <v>0</v>
      </c>
      <c r="X125" s="81">
        <f>MIN(X18:X122)</f>
        <v>0</v>
      </c>
      <c r="Y125" s="81"/>
      <c r="Z125" s="81"/>
      <c r="AA125" s="81"/>
    </row>
    <row r="126" spans="15:27" ht="7.5">
      <c r="O126" s="81" t="s">
        <v>223</v>
      </c>
      <c r="P126" s="81"/>
      <c r="Q126" s="81"/>
      <c r="R126" s="81"/>
      <c r="S126" s="81">
        <f>ROUND(AVERAGE(S18:S122),2)</f>
        <v>5.28</v>
      </c>
      <c r="T126" s="81">
        <f>ROUND(AVERAGE(T18:T122),2)</f>
        <v>5.17</v>
      </c>
      <c r="U126" s="81">
        <f>ROUND(AVERAGE(U18:U122),2)</f>
        <v>0.47</v>
      </c>
      <c r="V126" s="81">
        <f>AVERAGE(V18:V122)</f>
        <v>5.223809523809524</v>
      </c>
      <c r="W126" s="81">
        <f>AVERAGE(W18:W122)</f>
        <v>0.04412888698602985</v>
      </c>
      <c r="X126" s="81">
        <f>AVERAGE(X18:X122)</f>
        <v>0.2523809523809524</v>
      </c>
      <c r="Y126" s="81">
        <f>AVERAGE(Y18:Y122)</f>
        <v>0.32998316455372223</v>
      </c>
      <c r="Z126" s="81">
        <f>AVERAGE(Z18:Z122)</f>
        <v>0.06240767046807299</v>
      </c>
      <c r="AA126" s="81">
        <f>AVERAGE(AA18:AA122)</f>
        <v>0.04412888698602985</v>
      </c>
    </row>
    <row r="127" spans="15:27" ht="7.5">
      <c r="O127" s="81" t="s">
        <v>233</v>
      </c>
      <c r="P127" s="81"/>
      <c r="Q127" s="81"/>
      <c r="R127" s="81"/>
      <c r="S127" s="81"/>
      <c r="T127" s="81"/>
      <c r="V127" s="150" t="s">
        <v>21</v>
      </c>
      <c r="W127" s="151">
        <f>W126</f>
        <v>0.04412888698602984</v>
      </c>
      <c r="X127" s="81"/>
      <c r="Y127" s="81"/>
      <c r="Z127" s="81"/>
      <c r="AA127" s="81"/>
    </row>
    <row r="128" spans="15:27" ht="7.5">
      <c r="O128" s="81" t="s">
        <v>212</v>
      </c>
      <c r="P128" s="81"/>
      <c r="Q128" s="81"/>
      <c r="R128" s="81"/>
      <c r="S128" s="81"/>
      <c r="T128" s="81"/>
      <c r="U128" s="81"/>
      <c r="V128" s="81"/>
      <c r="W128" s="81" t="s">
        <v>21</v>
      </c>
      <c r="X128" s="138">
        <f>AVERAGE(X18:X122)</f>
        <v>0.2523809523809524</v>
      </c>
      <c r="Y128" s="81"/>
      <c r="Z128" s="81"/>
      <c r="AA128" s="81"/>
    </row>
    <row r="129" spans="15:27" ht="7.5">
      <c r="O129" s="81" t="s">
        <v>234</v>
      </c>
      <c r="P129" s="81"/>
      <c r="Q129" s="81"/>
      <c r="R129" s="81"/>
      <c r="S129" s="81"/>
      <c r="T129" s="81"/>
      <c r="U129" s="81"/>
      <c r="V129" s="81"/>
      <c r="X129" s="81" t="s">
        <v>21</v>
      </c>
      <c r="Y129" s="138">
        <f>SQRT(X128)</f>
        <v>0.5023753102820165</v>
      </c>
      <c r="Z129" s="81"/>
      <c r="AA129" s="81"/>
    </row>
    <row r="130" spans="15:27" ht="7.5">
      <c r="O130" s="81" t="s">
        <v>235</v>
      </c>
      <c r="P130" s="81"/>
      <c r="Q130" s="81"/>
      <c r="R130" s="81"/>
      <c r="S130" s="81"/>
      <c r="T130" s="81"/>
      <c r="U130" s="81"/>
      <c r="V130" s="81"/>
      <c r="W130" s="81"/>
      <c r="X130" s="81"/>
      <c r="Y130" s="81" t="s">
        <v>21</v>
      </c>
      <c r="Z130" s="152">
        <f>Y129/V126</f>
        <v>0.09617029640767864</v>
      </c>
      <c r="AA130" s="81"/>
    </row>
    <row r="131" spans="15:27" ht="7.5">
      <c r="O131" s="81" t="s">
        <v>236</v>
      </c>
      <c r="P131" s="81"/>
      <c r="Q131" s="81"/>
      <c r="R131" s="81"/>
      <c r="S131" s="81"/>
      <c r="T131" s="81"/>
      <c r="U131" s="81"/>
      <c r="V131" s="81"/>
      <c r="W131" s="81"/>
      <c r="X131" s="81"/>
      <c r="Y131" s="81"/>
      <c r="Z131" s="81" t="s">
        <v>21</v>
      </c>
      <c r="AA131" s="152">
        <f>Z130/SQRT(2)</f>
        <v>0.06800266873858983</v>
      </c>
    </row>
  </sheetData>
  <sheetProtection selectLockedCells="1" selectUnlockedCells="1"/>
  <mergeCells count="6">
    <mergeCell ref="Q14:R14"/>
    <mergeCell ref="S14:T14"/>
    <mergeCell ref="O17:R17"/>
    <mergeCell ref="O123:R123"/>
    <mergeCell ref="S123:U123"/>
    <mergeCell ref="Y123:AA123"/>
  </mergeCells>
  <printOptions/>
  <pageMargins left="0.75" right="0.75" top="1" bottom="1" header="0.5118110236220472" footer="0.5118110236220472"/>
  <pageSetup horizontalDpi="300" verticalDpi="300" orientation="portrait"/>
  <drawing r:id="rId1"/>
</worksheet>
</file>

<file path=xl/worksheets/sheet6.xml><?xml version="1.0" encoding="utf-8"?>
<worksheet xmlns="http://schemas.openxmlformats.org/spreadsheetml/2006/main" xmlns:r="http://schemas.openxmlformats.org/officeDocument/2006/relationships">
  <dimension ref="A1:AF65"/>
  <sheetViews>
    <sheetView workbookViewId="0" topLeftCell="N1">
      <selection activeCell="W39" sqref="W39"/>
    </sheetView>
  </sheetViews>
  <sheetFormatPr defaultColWidth="9.33203125" defaultRowHeight="11.25"/>
  <cols>
    <col min="1" max="3" width="10.66015625" style="66" hidden="1" customWidth="1"/>
    <col min="4" max="4" width="12.33203125" style="66" hidden="1" customWidth="1"/>
    <col min="5" max="5" width="12.83203125" style="66" hidden="1" customWidth="1"/>
    <col min="6" max="9" width="10.66015625" style="66" hidden="1" customWidth="1"/>
    <col min="10" max="10" width="9" style="66" hidden="1" customWidth="1"/>
    <col min="11" max="11" width="7.66015625" style="66" hidden="1" customWidth="1"/>
    <col min="12" max="12" width="10.66015625" style="66" hidden="1" customWidth="1"/>
    <col min="13" max="13" width="12.66015625" style="66" hidden="1" customWidth="1"/>
    <col min="14" max="14" width="13" style="66" customWidth="1"/>
    <col min="15" max="15" width="14.33203125" style="66" customWidth="1"/>
    <col min="16" max="16" width="2.33203125" style="66" customWidth="1"/>
    <col min="17" max="17" width="6.16015625" style="66" customWidth="1"/>
    <col min="18" max="18" width="6.16015625" style="66" hidden="1" customWidth="1"/>
    <col min="19" max="19" width="8.16015625" style="66" customWidth="1"/>
    <col min="20" max="20" width="8.5" style="66" customWidth="1"/>
    <col min="21" max="21" width="14.83203125" style="66" customWidth="1"/>
    <col min="22" max="22" width="7.5" style="66" customWidth="1"/>
    <col min="23" max="23" width="12.66015625" style="66" customWidth="1"/>
    <col min="24" max="24" width="9.16015625" style="66" customWidth="1"/>
    <col min="25" max="25" width="8.16015625" style="66" customWidth="1"/>
    <col min="26" max="26" width="11" style="66" customWidth="1"/>
    <col min="27" max="27" width="9.33203125" style="66" customWidth="1"/>
    <col min="28" max="16384" width="10.33203125" style="66" customWidth="1"/>
  </cols>
  <sheetData>
    <row r="1" ht="9.75">
      <c r="AB1" s="67"/>
    </row>
    <row r="2" ht="9.75">
      <c r="AB2" s="67"/>
    </row>
    <row r="3" ht="9.75">
      <c r="AB3" s="67"/>
    </row>
    <row r="4" s="67" customFormat="1" ht="9.75"/>
    <row r="5" spans="14:28" ht="9.75">
      <c r="N5" s="68" t="s">
        <v>166</v>
      </c>
      <c r="O5" s="69">
        <v>2018</v>
      </c>
      <c r="P5" s="70"/>
      <c r="Q5" s="70"/>
      <c r="R5" s="70"/>
      <c r="S5" s="71"/>
      <c r="T5" s="72" t="s">
        <v>167</v>
      </c>
      <c r="U5" s="73" t="s">
        <v>3</v>
      </c>
      <c r="V5" s="67"/>
      <c r="W5" s="74" t="s">
        <v>168</v>
      </c>
      <c r="X5" s="75">
        <v>39</v>
      </c>
      <c r="Y5" s="76"/>
      <c r="Z5" s="77" t="s">
        <v>169</v>
      </c>
      <c r="AA5" s="78">
        <f>(COUNTIF(U18:U56,"0")/X6)</f>
        <v>0.5384615384615384</v>
      </c>
      <c r="AB5" s="67"/>
    </row>
    <row r="6" spans="14:28" ht="9.75">
      <c r="N6" s="79" t="s">
        <v>170</v>
      </c>
      <c r="O6" s="80"/>
      <c r="P6" s="81"/>
      <c r="Q6" s="81"/>
      <c r="R6" s="81"/>
      <c r="S6" s="82"/>
      <c r="T6" s="83" t="s">
        <v>171</v>
      </c>
      <c r="U6" s="84">
        <v>110</v>
      </c>
      <c r="V6" s="67"/>
      <c r="W6" s="85" t="s">
        <v>172</v>
      </c>
      <c r="X6" s="86">
        <f>COUNTA(S18:S56)</f>
        <v>39</v>
      </c>
      <c r="Y6" s="86"/>
      <c r="Z6" s="87" t="s">
        <v>173</v>
      </c>
      <c r="AA6" s="88">
        <f>W60</f>
        <v>0.04483408329562175</v>
      </c>
      <c r="AB6" s="67"/>
    </row>
    <row r="7" spans="14:28" ht="9.75">
      <c r="N7" s="89" t="s">
        <v>174</v>
      </c>
      <c r="O7" s="90"/>
      <c r="P7" s="91"/>
      <c r="Q7" s="91"/>
      <c r="R7" s="91"/>
      <c r="S7" s="92"/>
      <c r="T7" s="83" t="s">
        <v>175</v>
      </c>
      <c r="U7" s="93" t="s">
        <v>21</v>
      </c>
      <c r="V7" s="67"/>
      <c r="W7" s="85" t="s">
        <v>176</v>
      </c>
      <c r="X7" s="94">
        <f>X6/X5</f>
        <v>1</v>
      </c>
      <c r="Y7" s="94"/>
      <c r="Z7" s="87" t="s">
        <v>177</v>
      </c>
      <c r="AA7" s="95">
        <f>Y63</f>
        <v>0.5188745216627708</v>
      </c>
      <c r="AB7" s="67"/>
    </row>
    <row r="8" spans="14:28" ht="9.75">
      <c r="N8" s="96" t="s">
        <v>178</v>
      </c>
      <c r="O8" s="97"/>
      <c r="P8" s="98"/>
      <c r="Q8" s="98"/>
      <c r="R8" s="98"/>
      <c r="S8" s="99"/>
      <c r="T8" s="100"/>
      <c r="U8" s="101">
        <f>VLOOKUP(U6,'[3]SPECIES_CODES'!A2:B58,2,FALSE)</f>
        <v>0</v>
      </c>
      <c r="V8" s="67"/>
      <c r="W8" s="85" t="s">
        <v>179</v>
      </c>
      <c r="X8" s="102">
        <f>COUNTIF(U18:U56,"0")</f>
        <v>21</v>
      </c>
      <c r="Y8" s="102"/>
      <c r="Z8" s="87" t="s">
        <v>180</v>
      </c>
      <c r="AA8" s="103">
        <f>Z60</f>
        <v>0.06340496865323332</v>
      </c>
      <c r="AB8" s="67"/>
    </row>
    <row r="9" spans="14:28" ht="7.5">
      <c r="N9" s="67"/>
      <c r="O9" s="67"/>
      <c r="P9" s="67"/>
      <c r="Q9" s="67"/>
      <c r="R9" s="67"/>
      <c r="S9" s="67"/>
      <c r="T9" s="67"/>
      <c r="U9" s="67"/>
      <c r="V9" s="67"/>
      <c r="W9" s="104" t="s">
        <v>21</v>
      </c>
      <c r="X9" s="105" t="s">
        <v>21</v>
      </c>
      <c r="Y9" s="105"/>
      <c r="Z9" s="106" t="s">
        <v>181</v>
      </c>
      <c r="AA9" s="107">
        <f>AA60</f>
        <v>0.04483408329562175</v>
      </c>
      <c r="AB9" s="67"/>
    </row>
    <row r="10" spans="14:28" ht="7.5">
      <c r="N10" s="108" t="s">
        <v>182</v>
      </c>
      <c r="O10" s="109" t="s">
        <v>32</v>
      </c>
      <c r="P10" s="110"/>
      <c r="Q10" s="110"/>
      <c r="R10" s="110"/>
      <c r="S10" s="111"/>
      <c r="T10" s="72" t="s">
        <v>183</v>
      </c>
      <c r="U10" s="112" t="s">
        <v>34</v>
      </c>
      <c r="V10" s="67"/>
      <c r="W10" s="67"/>
      <c r="X10" s="67" t="s">
        <v>21</v>
      </c>
      <c r="Y10" s="67"/>
      <c r="Z10" s="67"/>
      <c r="AA10" s="67"/>
      <c r="AB10" s="67"/>
    </row>
    <row r="11" spans="14:28" ht="7.5">
      <c r="N11" s="113" t="s">
        <v>184</v>
      </c>
      <c r="O11" s="114"/>
      <c r="P11" s="115"/>
      <c r="Q11" s="115"/>
      <c r="R11" s="115"/>
      <c r="S11" s="116"/>
      <c r="T11" s="117" t="s">
        <v>185</v>
      </c>
      <c r="U11" s="118"/>
      <c r="V11" s="67"/>
      <c r="W11" s="119"/>
      <c r="X11" s="82"/>
      <c r="Y11" s="82"/>
      <c r="Z11" s="67"/>
      <c r="AA11" s="67"/>
      <c r="AB11" s="67"/>
    </row>
    <row r="12" spans="14:28" ht="7.5">
      <c r="N12" s="67"/>
      <c r="O12" s="67"/>
      <c r="P12" s="67"/>
      <c r="Q12" s="67"/>
      <c r="R12" s="67"/>
      <c r="S12" s="67"/>
      <c r="T12" s="67"/>
      <c r="U12" s="67"/>
      <c r="V12" s="67"/>
      <c r="W12" s="120" t="s">
        <v>186</v>
      </c>
      <c r="X12" s="121" t="s">
        <v>187</v>
      </c>
      <c r="Y12" s="122"/>
      <c r="Z12" s="123" t="s">
        <v>188</v>
      </c>
      <c r="AA12" s="67"/>
      <c r="AB12" s="67"/>
    </row>
    <row r="13" spans="14:28" ht="7.5">
      <c r="N13" s="67"/>
      <c r="O13" s="67"/>
      <c r="P13" s="67"/>
      <c r="Q13" s="67"/>
      <c r="R13" s="67"/>
      <c r="S13" s="67"/>
      <c r="T13" s="67"/>
      <c r="U13" s="67"/>
      <c r="V13" s="67"/>
      <c r="W13" s="124" t="s">
        <v>189</v>
      </c>
      <c r="X13" s="121" t="s">
        <v>190</v>
      </c>
      <c r="Y13" s="122"/>
      <c r="Z13" s="123" t="s">
        <v>191</v>
      </c>
      <c r="AA13" s="67"/>
      <c r="AB13" s="67"/>
    </row>
    <row r="14" spans="1:32" s="128" customFormat="1" ht="27" customHeight="1">
      <c r="A14" s="125" t="s">
        <v>192</v>
      </c>
      <c r="B14" s="125" t="s">
        <v>193</v>
      </c>
      <c r="C14" s="125" t="s">
        <v>194</v>
      </c>
      <c r="D14" s="125" t="s">
        <v>195</v>
      </c>
      <c r="E14" s="125" t="s">
        <v>196</v>
      </c>
      <c r="F14" s="125" t="s">
        <v>197</v>
      </c>
      <c r="G14" s="125" t="s">
        <v>198</v>
      </c>
      <c r="H14" s="125" t="s">
        <v>199</v>
      </c>
      <c r="I14" s="125" t="s">
        <v>200</v>
      </c>
      <c r="J14" s="125" t="s">
        <v>35</v>
      </c>
      <c r="K14" s="125" t="s">
        <v>201</v>
      </c>
      <c r="L14" s="125" t="s">
        <v>168</v>
      </c>
      <c r="M14" s="125" t="s">
        <v>172</v>
      </c>
      <c r="N14" s="126" t="s">
        <v>202</v>
      </c>
      <c r="O14" s="126" t="s">
        <v>203</v>
      </c>
      <c r="P14" s="126" t="s">
        <v>204</v>
      </c>
      <c r="Q14" s="126" t="s">
        <v>205</v>
      </c>
      <c r="R14" s="126"/>
      <c r="S14" s="126" t="s">
        <v>206</v>
      </c>
      <c r="T14" s="126"/>
      <c r="U14" s="126" t="s">
        <v>207</v>
      </c>
      <c r="V14" s="126" t="s">
        <v>208</v>
      </c>
      <c r="W14" s="126" t="s">
        <v>209</v>
      </c>
      <c r="X14" s="127" t="s">
        <v>210</v>
      </c>
      <c r="Y14" s="127" t="s">
        <v>211</v>
      </c>
      <c r="Z14" s="126" t="s">
        <v>212</v>
      </c>
      <c r="AA14" s="126" t="s">
        <v>213</v>
      </c>
      <c r="AB14" s="126" t="s">
        <v>214</v>
      </c>
      <c r="AC14" s="125" t="s">
        <v>215</v>
      </c>
      <c r="AD14" s="125" t="s">
        <v>216</v>
      </c>
      <c r="AE14" s="125" t="s">
        <v>217</v>
      </c>
      <c r="AF14" s="125" t="s">
        <v>218</v>
      </c>
    </row>
    <row r="15" spans="1:32" ht="7.5">
      <c r="A15" s="129">
        <f>X13</f>
        <v>0</v>
      </c>
      <c r="B15" s="129">
        <f>X12</f>
        <v>0</v>
      </c>
      <c r="C15" s="129">
        <f>IF(O10=U10,"WITHIN","BETWEEN")</f>
        <v>0</v>
      </c>
      <c r="D15" s="129">
        <f>O10</f>
        <v>0</v>
      </c>
      <c r="E15" s="129">
        <f>U10</f>
        <v>0</v>
      </c>
      <c r="F15" s="130">
        <f>O11</f>
        <v>0</v>
      </c>
      <c r="G15" s="130">
        <f>U11</f>
        <v>0</v>
      </c>
      <c r="H15" s="129">
        <f>O7</f>
        <v>0</v>
      </c>
      <c r="I15" s="131">
        <f>U6</f>
        <v>110</v>
      </c>
      <c r="J15" s="129">
        <f>U5</f>
        <v>0</v>
      </c>
      <c r="K15" s="130">
        <f>O5</f>
        <v>2018</v>
      </c>
      <c r="L15" s="129">
        <f>X5</f>
        <v>39</v>
      </c>
      <c r="M15" s="129">
        <f>X6</f>
        <v>39</v>
      </c>
      <c r="N15" s="132">
        <f>X7</f>
        <v>1</v>
      </c>
      <c r="O15" s="133">
        <f>X8</f>
        <v>21</v>
      </c>
      <c r="P15" s="134">
        <f>AA5</f>
        <v>0.5384615384615384</v>
      </c>
      <c r="Q15" s="135">
        <f>MIN(S18:S37)</f>
        <v>3</v>
      </c>
      <c r="R15" s="136">
        <f>MAX(S18:S37)</f>
        <v>6</v>
      </c>
      <c r="S15" s="135">
        <f>MIN(T18:T37)</f>
        <v>4</v>
      </c>
      <c r="T15" s="136">
        <f>MAX(T18:T37)</f>
        <v>7</v>
      </c>
      <c r="U15" s="133">
        <f>S60</f>
        <v>5.51</v>
      </c>
      <c r="V15" s="133">
        <f>T60</f>
        <v>5.38</v>
      </c>
      <c r="W15" s="133">
        <f>U60</f>
        <v>0.49</v>
      </c>
      <c r="X15" s="133">
        <f>V60</f>
        <v>5.448717948717949</v>
      </c>
      <c r="Y15" s="132">
        <f>AA6</f>
        <v>0.04483408329562175</v>
      </c>
      <c r="Z15" s="133">
        <f>X62</f>
        <v>0.2692307692307692</v>
      </c>
      <c r="AA15" s="133">
        <f>Y63</f>
        <v>0.5188745216627708</v>
      </c>
      <c r="AB15" s="133">
        <f>Y60</f>
        <v>0.34448791903960024</v>
      </c>
      <c r="AC15" s="137">
        <f>Z64</f>
        <v>0.09522873574046146</v>
      </c>
      <c r="AD15" s="137">
        <f>Z60</f>
        <v>0.06340496865323332</v>
      </c>
      <c r="AE15" s="137">
        <f>AA65</f>
        <v>0.06733688480590204</v>
      </c>
      <c r="AF15" s="129">
        <f>AA60</f>
        <v>0.04483408329562175</v>
      </c>
    </row>
    <row r="16" spans="14:28" ht="7.5">
      <c r="N16" s="67"/>
      <c r="O16" s="67"/>
      <c r="P16" s="67"/>
      <c r="Q16" s="67"/>
      <c r="R16" s="67"/>
      <c r="S16" s="67"/>
      <c r="T16" s="67"/>
      <c r="U16" s="67"/>
      <c r="V16" s="67"/>
      <c r="W16" s="67"/>
      <c r="X16" s="92" t="s">
        <v>21</v>
      </c>
      <c r="Y16" s="92" t="s">
        <v>21</v>
      </c>
      <c r="Z16" s="67" t="s">
        <v>21</v>
      </c>
      <c r="AA16" s="67" t="s">
        <v>21</v>
      </c>
      <c r="AB16" s="67"/>
    </row>
    <row r="17" spans="14:28" s="138" customFormat="1" ht="15.75">
      <c r="N17" s="139" t="s">
        <v>200</v>
      </c>
      <c r="O17" s="140" t="s">
        <v>219</v>
      </c>
      <c r="P17" s="140"/>
      <c r="Q17" s="140"/>
      <c r="R17" s="140"/>
      <c r="S17" s="140" t="s">
        <v>220</v>
      </c>
      <c r="T17" s="140" t="s">
        <v>221</v>
      </c>
      <c r="U17" s="140" t="s">
        <v>222</v>
      </c>
      <c r="V17" s="140" t="s">
        <v>223</v>
      </c>
      <c r="W17" s="140" t="s">
        <v>224</v>
      </c>
      <c r="X17" s="140" t="s">
        <v>225</v>
      </c>
      <c r="Y17" s="140" t="s">
        <v>226</v>
      </c>
      <c r="Z17" s="140" t="s">
        <v>227</v>
      </c>
      <c r="AA17" s="140" t="s">
        <v>228</v>
      </c>
      <c r="AB17" s="82"/>
    </row>
    <row r="18" spans="1:28" ht="15">
      <c r="A18" s="66">
        <f>A15</f>
        <v>0</v>
      </c>
      <c r="B18" s="66">
        <f>B15</f>
        <v>0</v>
      </c>
      <c r="C18" s="66">
        <f>C15</f>
        <v>0</v>
      </c>
      <c r="D18" s="66">
        <f>D15</f>
        <v>0</v>
      </c>
      <c r="E18" s="66">
        <f>E15</f>
        <v>0</v>
      </c>
      <c r="F18" s="141">
        <f>F15</f>
        <v>0</v>
      </c>
      <c r="G18" s="141">
        <f>G15</f>
        <v>0</v>
      </c>
      <c r="H18" s="66">
        <f>H15</f>
        <v>0</v>
      </c>
      <c r="I18" s="66">
        <f>I15</f>
        <v>110</v>
      </c>
      <c r="J18" s="66">
        <f>J15</f>
        <v>0</v>
      </c>
      <c r="K18" s="141">
        <f>K15</f>
        <v>2018</v>
      </c>
      <c r="L18" s="66">
        <f>L15</f>
        <v>39</v>
      </c>
      <c r="M18" s="66">
        <f>M15</f>
        <v>39</v>
      </c>
      <c r="N18" s="142">
        <f>U6</f>
        <v>110</v>
      </c>
      <c r="O18" s="143">
        <f>U5</f>
        <v>0</v>
      </c>
      <c r="P18" s="144" t="s">
        <v>229</v>
      </c>
      <c r="Q18" s="32">
        <v>7</v>
      </c>
      <c r="R18" s="145"/>
      <c r="S18" s="34">
        <v>6</v>
      </c>
      <c r="T18" s="35">
        <v>7</v>
      </c>
      <c r="U18" s="146">
        <f aca="true" t="shared" si="0" ref="U18:U56">ABS(S18-T18)</f>
        <v>1</v>
      </c>
      <c r="V18" s="146">
        <f aca="true" t="shared" si="1" ref="V18:V56">AVERAGE(S18:T18)</f>
        <v>6.5</v>
      </c>
      <c r="W18" s="146">
        <f aca="true" t="shared" si="2" ref="W18:W56">(((ABS(S18-V18))/V18)+((ABS(T18-V18))/V18))/2</f>
        <v>0.07692307692307693</v>
      </c>
      <c r="X18" s="146">
        <f aca="true" t="shared" si="3" ref="X18:X56">VAR(S18:T18)</f>
        <v>0.5</v>
      </c>
      <c r="Y18" s="129">
        <f aca="true" t="shared" si="4" ref="Y18:Y56">STDEV(S18:T18)</f>
        <v>0.7071067811865476</v>
      </c>
      <c r="Z18" s="129">
        <f aca="true" t="shared" si="5" ref="Z18:Z56">Y18/V18</f>
        <v>0.10878565864408424</v>
      </c>
      <c r="AA18" s="129">
        <f aca="true" t="shared" si="6" ref="AA18:AA56">Z18/SQRT(2)</f>
        <v>0.07692307692307691</v>
      </c>
      <c r="AB18" s="67"/>
    </row>
    <row r="19" spans="1:28" ht="15">
      <c r="A19" s="66">
        <f aca="true" t="shared" si="7" ref="A19:A56">A18</f>
        <v>0</v>
      </c>
      <c r="B19" s="66">
        <f aca="true" t="shared" si="8" ref="B19:B56">B18</f>
        <v>0</v>
      </c>
      <c r="C19" s="66">
        <f aca="true" t="shared" si="9" ref="C19:C56">C18</f>
        <v>0</v>
      </c>
      <c r="D19" s="66">
        <f aca="true" t="shared" si="10" ref="D19:D56">D18</f>
        <v>0</v>
      </c>
      <c r="E19" s="66">
        <f aca="true" t="shared" si="11" ref="E19:E56">E18</f>
        <v>0</v>
      </c>
      <c r="F19" s="141">
        <f aca="true" t="shared" si="12" ref="F19:F56">F18</f>
        <v>0</v>
      </c>
      <c r="G19" s="141">
        <f aca="true" t="shared" si="13" ref="G19:G56">G18</f>
        <v>0</v>
      </c>
      <c r="H19" s="66">
        <f aca="true" t="shared" si="14" ref="H19:H56">H18</f>
        <v>0</v>
      </c>
      <c r="I19" s="66">
        <f aca="true" t="shared" si="15" ref="I19:I56">I18</f>
        <v>110</v>
      </c>
      <c r="J19" s="66">
        <f aca="true" t="shared" si="16" ref="J19:J56">J18</f>
        <v>0</v>
      </c>
      <c r="K19" s="141">
        <f aca="true" t="shared" si="17" ref="K19:K56">K18</f>
        <v>2018</v>
      </c>
      <c r="L19" s="66">
        <f aca="true" t="shared" si="18" ref="L19:L56">L18</f>
        <v>39</v>
      </c>
      <c r="M19" s="66">
        <f aca="true" t="shared" si="19" ref="M19:M56">M18</f>
        <v>39</v>
      </c>
      <c r="N19" s="147">
        <f aca="true" t="shared" si="20" ref="N19:N56">N18</f>
        <v>110</v>
      </c>
      <c r="O19" s="143">
        <f aca="true" t="shared" si="21" ref="O19:O56">O18</f>
        <v>0</v>
      </c>
      <c r="P19" s="144" t="s">
        <v>229</v>
      </c>
      <c r="Q19" s="37">
        <v>11</v>
      </c>
      <c r="R19" s="145"/>
      <c r="S19" s="39">
        <v>6</v>
      </c>
      <c r="T19" s="40">
        <v>5</v>
      </c>
      <c r="U19" s="146">
        <f t="shared" si="0"/>
        <v>1</v>
      </c>
      <c r="V19" s="146">
        <f t="shared" si="1"/>
        <v>5.5</v>
      </c>
      <c r="W19" s="146">
        <f t="shared" si="2"/>
        <v>0.09090909090909091</v>
      </c>
      <c r="X19" s="146">
        <f t="shared" si="3"/>
        <v>0.5</v>
      </c>
      <c r="Y19" s="129">
        <f t="shared" si="4"/>
        <v>0.7071067811865476</v>
      </c>
      <c r="Z19" s="129">
        <f t="shared" si="5"/>
        <v>0.128564869306645</v>
      </c>
      <c r="AA19" s="129">
        <f t="shared" si="6"/>
        <v>0.09090909090909091</v>
      </c>
      <c r="AB19" s="67"/>
    </row>
    <row r="20" spans="1:28" ht="15">
      <c r="A20" s="66">
        <f t="shared" si="7"/>
        <v>0</v>
      </c>
      <c r="B20" s="66">
        <f t="shared" si="8"/>
        <v>0</v>
      </c>
      <c r="C20" s="66">
        <f t="shared" si="9"/>
        <v>0</v>
      </c>
      <c r="D20" s="66">
        <f t="shared" si="10"/>
        <v>0</v>
      </c>
      <c r="E20" s="66">
        <f t="shared" si="11"/>
        <v>0</v>
      </c>
      <c r="F20" s="141">
        <f t="shared" si="12"/>
        <v>0</v>
      </c>
      <c r="G20" s="141">
        <f t="shared" si="13"/>
        <v>0</v>
      </c>
      <c r="H20" s="66">
        <f t="shared" si="14"/>
        <v>0</v>
      </c>
      <c r="I20" s="66">
        <f t="shared" si="15"/>
        <v>110</v>
      </c>
      <c r="J20" s="66">
        <f t="shared" si="16"/>
        <v>0</v>
      </c>
      <c r="K20" s="141">
        <f t="shared" si="17"/>
        <v>2018</v>
      </c>
      <c r="L20" s="66">
        <f t="shared" si="18"/>
        <v>39</v>
      </c>
      <c r="M20" s="66">
        <f t="shared" si="19"/>
        <v>39</v>
      </c>
      <c r="N20" s="147">
        <f t="shared" si="20"/>
        <v>110</v>
      </c>
      <c r="O20" s="143">
        <f t="shared" si="21"/>
        <v>0</v>
      </c>
      <c r="P20" s="144" t="s">
        <v>229</v>
      </c>
      <c r="Q20" s="37">
        <v>13</v>
      </c>
      <c r="R20" s="145"/>
      <c r="S20" s="39">
        <v>6</v>
      </c>
      <c r="T20" s="40">
        <v>5</v>
      </c>
      <c r="U20" s="146">
        <f t="shared" si="0"/>
        <v>1</v>
      </c>
      <c r="V20" s="146">
        <f t="shared" si="1"/>
        <v>5.5</v>
      </c>
      <c r="W20" s="146">
        <f t="shared" si="2"/>
        <v>0.09090909090909091</v>
      </c>
      <c r="X20" s="146">
        <f t="shared" si="3"/>
        <v>0.5</v>
      </c>
      <c r="Y20" s="129">
        <f t="shared" si="4"/>
        <v>0.7071067811865476</v>
      </c>
      <c r="Z20" s="129">
        <f t="shared" si="5"/>
        <v>0.128564869306645</v>
      </c>
      <c r="AA20" s="129">
        <f t="shared" si="6"/>
        <v>0.09090909090909091</v>
      </c>
      <c r="AB20" s="67"/>
    </row>
    <row r="21" spans="1:28" ht="15">
      <c r="A21" s="66">
        <f t="shared" si="7"/>
        <v>0</v>
      </c>
      <c r="B21" s="66">
        <f t="shared" si="8"/>
        <v>0</v>
      </c>
      <c r="C21" s="66">
        <f t="shared" si="9"/>
        <v>0</v>
      </c>
      <c r="D21" s="66">
        <f t="shared" si="10"/>
        <v>0</v>
      </c>
      <c r="E21" s="66">
        <f t="shared" si="11"/>
        <v>0</v>
      </c>
      <c r="F21" s="141">
        <f t="shared" si="12"/>
        <v>0</v>
      </c>
      <c r="G21" s="141">
        <f t="shared" si="13"/>
        <v>0</v>
      </c>
      <c r="H21" s="66">
        <f t="shared" si="14"/>
        <v>0</v>
      </c>
      <c r="I21" s="66">
        <f t="shared" si="15"/>
        <v>110</v>
      </c>
      <c r="J21" s="66">
        <f t="shared" si="16"/>
        <v>0</v>
      </c>
      <c r="K21" s="141">
        <f t="shared" si="17"/>
        <v>2018</v>
      </c>
      <c r="L21" s="66">
        <f t="shared" si="18"/>
        <v>39</v>
      </c>
      <c r="M21" s="66">
        <f t="shared" si="19"/>
        <v>39</v>
      </c>
      <c r="N21" s="147">
        <f t="shared" si="20"/>
        <v>110</v>
      </c>
      <c r="O21" s="143">
        <f t="shared" si="21"/>
        <v>0</v>
      </c>
      <c r="P21" s="144" t="s">
        <v>229</v>
      </c>
      <c r="Q21" s="37">
        <v>15</v>
      </c>
      <c r="R21" s="145"/>
      <c r="S21" s="39">
        <v>6</v>
      </c>
      <c r="T21" s="40">
        <v>5</v>
      </c>
      <c r="U21" s="146">
        <f t="shared" si="0"/>
        <v>1</v>
      </c>
      <c r="V21" s="146">
        <f t="shared" si="1"/>
        <v>5.5</v>
      </c>
      <c r="W21" s="146">
        <f t="shared" si="2"/>
        <v>0.09090909090909091</v>
      </c>
      <c r="X21" s="146">
        <f t="shared" si="3"/>
        <v>0.5</v>
      </c>
      <c r="Y21" s="129">
        <f t="shared" si="4"/>
        <v>0.7071067811865476</v>
      </c>
      <c r="Z21" s="129">
        <f t="shared" si="5"/>
        <v>0.128564869306645</v>
      </c>
      <c r="AA21" s="129">
        <f t="shared" si="6"/>
        <v>0.09090909090909091</v>
      </c>
      <c r="AB21" s="67"/>
    </row>
    <row r="22" spans="1:28" ht="15">
      <c r="A22" s="66">
        <f t="shared" si="7"/>
        <v>0</v>
      </c>
      <c r="B22" s="66">
        <f t="shared" si="8"/>
        <v>0</v>
      </c>
      <c r="C22" s="66">
        <f t="shared" si="9"/>
        <v>0</v>
      </c>
      <c r="D22" s="66">
        <f t="shared" si="10"/>
        <v>0</v>
      </c>
      <c r="E22" s="66">
        <f t="shared" si="11"/>
        <v>0</v>
      </c>
      <c r="F22" s="141">
        <f t="shared" si="12"/>
        <v>0</v>
      </c>
      <c r="G22" s="141">
        <f t="shared" si="13"/>
        <v>0</v>
      </c>
      <c r="H22" s="66">
        <f t="shared" si="14"/>
        <v>0</v>
      </c>
      <c r="I22" s="66">
        <f t="shared" si="15"/>
        <v>110</v>
      </c>
      <c r="J22" s="66">
        <f t="shared" si="16"/>
        <v>0</v>
      </c>
      <c r="K22" s="141">
        <f t="shared" si="17"/>
        <v>2018</v>
      </c>
      <c r="L22" s="66">
        <f t="shared" si="18"/>
        <v>39</v>
      </c>
      <c r="M22" s="66">
        <f t="shared" si="19"/>
        <v>39</v>
      </c>
      <c r="N22" s="147">
        <f t="shared" si="20"/>
        <v>110</v>
      </c>
      <c r="O22" s="143">
        <f t="shared" si="21"/>
        <v>0</v>
      </c>
      <c r="P22" s="144" t="s">
        <v>229</v>
      </c>
      <c r="Q22" s="37">
        <v>21</v>
      </c>
      <c r="R22" s="145"/>
      <c r="S22" s="39">
        <v>4</v>
      </c>
      <c r="T22" s="40">
        <v>5</v>
      </c>
      <c r="U22" s="146">
        <f t="shared" si="0"/>
        <v>1</v>
      </c>
      <c r="V22" s="146">
        <f t="shared" si="1"/>
        <v>4.5</v>
      </c>
      <c r="W22" s="146">
        <f t="shared" si="2"/>
        <v>0.1111111111111111</v>
      </c>
      <c r="X22" s="146">
        <f t="shared" si="3"/>
        <v>0.5</v>
      </c>
      <c r="Y22" s="129">
        <f t="shared" si="4"/>
        <v>0.7071067811865476</v>
      </c>
      <c r="Z22" s="129">
        <f t="shared" si="5"/>
        <v>0.15713484026367724</v>
      </c>
      <c r="AA22" s="129">
        <f t="shared" si="6"/>
        <v>0.11111111111111112</v>
      </c>
      <c r="AB22" s="67"/>
    </row>
    <row r="23" spans="1:28" ht="15">
      <c r="A23" s="66">
        <f t="shared" si="7"/>
        <v>0</v>
      </c>
      <c r="B23" s="66">
        <f t="shared" si="8"/>
        <v>0</v>
      </c>
      <c r="C23" s="66">
        <f t="shared" si="9"/>
        <v>0</v>
      </c>
      <c r="D23" s="66">
        <f t="shared" si="10"/>
        <v>0</v>
      </c>
      <c r="E23" s="66">
        <f t="shared" si="11"/>
        <v>0</v>
      </c>
      <c r="F23" s="141">
        <f t="shared" si="12"/>
        <v>0</v>
      </c>
      <c r="G23" s="141">
        <f t="shared" si="13"/>
        <v>0</v>
      </c>
      <c r="H23" s="66">
        <f t="shared" si="14"/>
        <v>0</v>
      </c>
      <c r="I23" s="66">
        <f t="shared" si="15"/>
        <v>110</v>
      </c>
      <c r="J23" s="66">
        <f t="shared" si="16"/>
        <v>0</v>
      </c>
      <c r="K23" s="141">
        <f t="shared" si="17"/>
        <v>2018</v>
      </c>
      <c r="L23" s="66">
        <f t="shared" si="18"/>
        <v>39</v>
      </c>
      <c r="M23" s="66">
        <f t="shared" si="19"/>
        <v>39</v>
      </c>
      <c r="N23" s="147">
        <f t="shared" si="20"/>
        <v>110</v>
      </c>
      <c r="O23" s="143">
        <f t="shared" si="21"/>
        <v>0</v>
      </c>
      <c r="P23" s="144" t="s">
        <v>229</v>
      </c>
      <c r="Q23" s="37">
        <v>22</v>
      </c>
      <c r="R23" s="145"/>
      <c r="S23" s="39">
        <v>3</v>
      </c>
      <c r="T23" s="40">
        <v>4</v>
      </c>
      <c r="U23" s="146">
        <f t="shared" si="0"/>
        <v>1</v>
      </c>
      <c r="V23" s="146">
        <f t="shared" si="1"/>
        <v>3.5</v>
      </c>
      <c r="W23" s="146">
        <f t="shared" si="2"/>
        <v>0.14285714285714285</v>
      </c>
      <c r="X23" s="146">
        <f t="shared" si="3"/>
        <v>0.5</v>
      </c>
      <c r="Y23" s="129">
        <f t="shared" si="4"/>
        <v>0.7071067811865476</v>
      </c>
      <c r="Z23" s="129">
        <f t="shared" si="5"/>
        <v>0.20203050891044216</v>
      </c>
      <c r="AA23" s="129">
        <f t="shared" si="6"/>
        <v>0.14285714285714285</v>
      </c>
      <c r="AB23" s="67"/>
    </row>
    <row r="24" spans="1:28" ht="15">
      <c r="A24" s="66">
        <f t="shared" si="7"/>
        <v>0</v>
      </c>
      <c r="B24" s="66">
        <f t="shared" si="8"/>
        <v>0</v>
      </c>
      <c r="C24" s="66">
        <f t="shared" si="9"/>
        <v>0</v>
      </c>
      <c r="D24" s="66">
        <f t="shared" si="10"/>
        <v>0</v>
      </c>
      <c r="E24" s="66">
        <f t="shared" si="11"/>
        <v>0</v>
      </c>
      <c r="F24" s="141">
        <f t="shared" si="12"/>
        <v>0</v>
      </c>
      <c r="G24" s="141">
        <f t="shared" si="13"/>
        <v>0</v>
      </c>
      <c r="H24" s="66">
        <f t="shared" si="14"/>
        <v>0</v>
      </c>
      <c r="I24" s="66">
        <f t="shared" si="15"/>
        <v>110</v>
      </c>
      <c r="J24" s="66">
        <f t="shared" si="16"/>
        <v>0</v>
      </c>
      <c r="K24" s="141">
        <f t="shared" si="17"/>
        <v>2018</v>
      </c>
      <c r="L24" s="66">
        <f t="shared" si="18"/>
        <v>39</v>
      </c>
      <c r="M24" s="66">
        <f t="shared" si="19"/>
        <v>39</v>
      </c>
      <c r="N24" s="147">
        <f t="shared" si="20"/>
        <v>110</v>
      </c>
      <c r="O24" s="143">
        <f t="shared" si="21"/>
        <v>0</v>
      </c>
      <c r="P24" s="144" t="s">
        <v>229</v>
      </c>
      <c r="Q24" s="37">
        <v>26</v>
      </c>
      <c r="R24" s="145"/>
      <c r="S24" s="39">
        <v>6</v>
      </c>
      <c r="T24" s="40">
        <v>5</v>
      </c>
      <c r="U24" s="146">
        <f t="shared" si="0"/>
        <v>1</v>
      </c>
      <c r="V24" s="146">
        <f t="shared" si="1"/>
        <v>5.5</v>
      </c>
      <c r="W24" s="146">
        <f t="shared" si="2"/>
        <v>0.09090909090909091</v>
      </c>
      <c r="X24" s="146">
        <f t="shared" si="3"/>
        <v>0.5</v>
      </c>
      <c r="Y24" s="129">
        <f t="shared" si="4"/>
        <v>0.7071067811865476</v>
      </c>
      <c r="Z24" s="129">
        <f t="shared" si="5"/>
        <v>0.128564869306645</v>
      </c>
      <c r="AA24" s="129">
        <f t="shared" si="6"/>
        <v>0.09090909090909091</v>
      </c>
      <c r="AB24" s="67"/>
    </row>
    <row r="25" spans="1:28" ht="15">
      <c r="A25" s="66">
        <f t="shared" si="7"/>
        <v>0</v>
      </c>
      <c r="B25" s="66">
        <f t="shared" si="8"/>
        <v>0</v>
      </c>
      <c r="C25" s="66">
        <f t="shared" si="9"/>
        <v>0</v>
      </c>
      <c r="D25" s="66">
        <f t="shared" si="10"/>
        <v>0</v>
      </c>
      <c r="E25" s="66">
        <f t="shared" si="11"/>
        <v>0</v>
      </c>
      <c r="F25" s="141">
        <f t="shared" si="12"/>
        <v>0</v>
      </c>
      <c r="G25" s="141">
        <f t="shared" si="13"/>
        <v>0</v>
      </c>
      <c r="H25" s="66">
        <f t="shared" si="14"/>
        <v>0</v>
      </c>
      <c r="I25" s="66">
        <f t="shared" si="15"/>
        <v>110</v>
      </c>
      <c r="J25" s="66">
        <f t="shared" si="16"/>
        <v>0</v>
      </c>
      <c r="K25" s="141">
        <f t="shared" si="17"/>
        <v>2018</v>
      </c>
      <c r="L25" s="66">
        <f t="shared" si="18"/>
        <v>39</v>
      </c>
      <c r="M25" s="66">
        <f t="shared" si="19"/>
        <v>39</v>
      </c>
      <c r="N25" s="147">
        <f t="shared" si="20"/>
        <v>110</v>
      </c>
      <c r="O25" s="143">
        <f t="shared" si="21"/>
        <v>0</v>
      </c>
      <c r="P25" s="144" t="s">
        <v>229</v>
      </c>
      <c r="Q25" s="37">
        <v>27</v>
      </c>
      <c r="R25" s="145"/>
      <c r="S25" s="39">
        <v>5</v>
      </c>
      <c r="T25" s="40">
        <v>5</v>
      </c>
      <c r="U25" s="146">
        <f t="shared" si="0"/>
        <v>0</v>
      </c>
      <c r="V25" s="146">
        <f t="shared" si="1"/>
        <v>5</v>
      </c>
      <c r="W25" s="146">
        <f t="shared" si="2"/>
        <v>0</v>
      </c>
      <c r="X25" s="146">
        <f t="shared" si="3"/>
        <v>0</v>
      </c>
      <c r="Y25" s="129">
        <f t="shared" si="4"/>
        <v>0</v>
      </c>
      <c r="Z25" s="129">
        <f t="shared" si="5"/>
        <v>0</v>
      </c>
      <c r="AA25" s="129">
        <f t="shared" si="6"/>
        <v>0</v>
      </c>
      <c r="AB25" s="67"/>
    </row>
    <row r="26" spans="1:28" ht="15">
      <c r="A26" s="66">
        <f t="shared" si="7"/>
        <v>0</v>
      </c>
      <c r="B26" s="66">
        <f t="shared" si="8"/>
        <v>0</v>
      </c>
      <c r="C26" s="66">
        <f t="shared" si="9"/>
        <v>0</v>
      </c>
      <c r="D26" s="66">
        <f t="shared" si="10"/>
        <v>0</v>
      </c>
      <c r="E26" s="66">
        <f t="shared" si="11"/>
        <v>0</v>
      </c>
      <c r="F26" s="141">
        <f t="shared" si="12"/>
        <v>0</v>
      </c>
      <c r="G26" s="141">
        <f t="shared" si="13"/>
        <v>0</v>
      </c>
      <c r="H26" s="66">
        <f t="shared" si="14"/>
        <v>0</v>
      </c>
      <c r="I26" s="66">
        <f t="shared" si="15"/>
        <v>110</v>
      </c>
      <c r="J26" s="66">
        <f t="shared" si="16"/>
        <v>0</v>
      </c>
      <c r="K26" s="141">
        <f t="shared" si="17"/>
        <v>2018</v>
      </c>
      <c r="L26" s="66">
        <f t="shared" si="18"/>
        <v>39</v>
      </c>
      <c r="M26" s="66">
        <f t="shared" si="19"/>
        <v>39</v>
      </c>
      <c r="N26" s="147">
        <f t="shared" si="20"/>
        <v>110</v>
      </c>
      <c r="O26" s="143">
        <f t="shared" si="21"/>
        <v>0</v>
      </c>
      <c r="P26" s="144" t="s">
        <v>229</v>
      </c>
      <c r="Q26" s="37">
        <v>77</v>
      </c>
      <c r="R26" s="145"/>
      <c r="S26" s="39">
        <v>5</v>
      </c>
      <c r="T26" s="42">
        <v>6</v>
      </c>
      <c r="U26" s="146">
        <f t="shared" si="0"/>
        <v>1</v>
      </c>
      <c r="V26" s="146">
        <f t="shared" si="1"/>
        <v>5.5</v>
      </c>
      <c r="W26" s="146">
        <f t="shared" si="2"/>
        <v>0.09090909090909091</v>
      </c>
      <c r="X26" s="146">
        <f t="shared" si="3"/>
        <v>0.5</v>
      </c>
      <c r="Y26" s="129">
        <f t="shared" si="4"/>
        <v>0.7071067811865476</v>
      </c>
      <c r="Z26" s="129">
        <f t="shared" si="5"/>
        <v>0.128564869306645</v>
      </c>
      <c r="AA26" s="129">
        <f t="shared" si="6"/>
        <v>0.09090909090909091</v>
      </c>
      <c r="AB26" s="67"/>
    </row>
    <row r="27" spans="1:28" ht="15">
      <c r="A27" s="66">
        <f t="shared" si="7"/>
        <v>0</v>
      </c>
      <c r="B27" s="66">
        <f t="shared" si="8"/>
        <v>0</v>
      </c>
      <c r="C27" s="66">
        <f t="shared" si="9"/>
        <v>0</v>
      </c>
      <c r="D27" s="66">
        <f t="shared" si="10"/>
        <v>0</v>
      </c>
      <c r="E27" s="66">
        <f t="shared" si="11"/>
        <v>0</v>
      </c>
      <c r="F27" s="141">
        <f t="shared" si="12"/>
        <v>0</v>
      </c>
      <c r="G27" s="141">
        <f t="shared" si="13"/>
        <v>0</v>
      </c>
      <c r="H27" s="66">
        <f t="shared" si="14"/>
        <v>0</v>
      </c>
      <c r="I27" s="66">
        <f t="shared" si="15"/>
        <v>110</v>
      </c>
      <c r="J27" s="66">
        <f t="shared" si="16"/>
        <v>0</v>
      </c>
      <c r="K27" s="141">
        <f t="shared" si="17"/>
        <v>2018</v>
      </c>
      <c r="L27" s="66">
        <f t="shared" si="18"/>
        <v>39</v>
      </c>
      <c r="M27" s="66">
        <f t="shared" si="19"/>
        <v>39</v>
      </c>
      <c r="N27" s="147">
        <f t="shared" si="20"/>
        <v>110</v>
      </c>
      <c r="O27" s="143">
        <f t="shared" si="21"/>
        <v>0</v>
      </c>
      <c r="P27" s="144" t="s">
        <v>229</v>
      </c>
      <c r="Q27" s="37">
        <v>78</v>
      </c>
      <c r="R27" s="145"/>
      <c r="S27" s="39">
        <v>5</v>
      </c>
      <c r="T27" s="42">
        <v>5</v>
      </c>
      <c r="U27" s="146">
        <f t="shared" si="0"/>
        <v>0</v>
      </c>
      <c r="V27" s="146">
        <f t="shared" si="1"/>
        <v>5</v>
      </c>
      <c r="W27" s="146">
        <f t="shared" si="2"/>
        <v>0</v>
      </c>
      <c r="X27" s="146">
        <f t="shared" si="3"/>
        <v>0</v>
      </c>
      <c r="Y27" s="129">
        <f t="shared" si="4"/>
        <v>0</v>
      </c>
      <c r="Z27" s="129">
        <f t="shared" si="5"/>
        <v>0</v>
      </c>
      <c r="AA27" s="129">
        <f t="shared" si="6"/>
        <v>0</v>
      </c>
      <c r="AB27" s="67"/>
    </row>
    <row r="28" spans="1:28" ht="15">
      <c r="A28" s="66">
        <f t="shared" si="7"/>
        <v>0</v>
      </c>
      <c r="B28" s="66">
        <f t="shared" si="8"/>
        <v>0</v>
      </c>
      <c r="C28" s="66">
        <f t="shared" si="9"/>
        <v>0</v>
      </c>
      <c r="D28" s="66">
        <f t="shared" si="10"/>
        <v>0</v>
      </c>
      <c r="E28" s="66">
        <f t="shared" si="11"/>
        <v>0</v>
      </c>
      <c r="F28" s="141">
        <f t="shared" si="12"/>
        <v>0</v>
      </c>
      <c r="G28" s="141">
        <f t="shared" si="13"/>
        <v>0</v>
      </c>
      <c r="H28" s="66">
        <f t="shared" si="14"/>
        <v>0</v>
      </c>
      <c r="I28" s="66">
        <f t="shared" si="15"/>
        <v>110</v>
      </c>
      <c r="J28" s="66">
        <f t="shared" si="16"/>
        <v>0</v>
      </c>
      <c r="K28" s="141">
        <f t="shared" si="17"/>
        <v>2018</v>
      </c>
      <c r="L28" s="66">
        <f t="shared" si="18"/>
        <v>39</v>
      </c>
      <c r="M28" s="66">
        <f t="shared" si="19"/>
        <v>39</v>
      </c>
      <c r="N28" s="147">
        <f t="shared" si="20"/>
        <v>110</v>
      </c>
      <c r="O28" s="143">
        <f t="shared" si="21"/>
        <v>0</v>
      </c>
      <c r="P28" s="144" t="s">
        <v>229</v>
      </c>
      <c r="Q28" s="37">
        <v>79</v>
      </c>
      <c r="R28" s="145"/>
      <c r="S28" s="39">
        <v>5</v>
      </c>
      <c r="T28" s="42">
        <v>5</v>
      </c>
      <c r="U28" s="146">
        <f t="shared" si="0"/>
        <v>0</v>
      </c>
      <c r="V28" s="146">
        <f t="shared" si="1"/>
        <v>5</v>
      </c>
      <c r="W28" s="146">
        <f t="shared" si="2"/>
        <v>0</v>
      </c>
      <c r="X28" s="146">
        <f t="shared" si="3"/>
        <v>0</v>
      </c>
      <c r="Y28" s="129">
        <f t="shared" si="4"/>
        <v>0</v>
      </c>
      <c r="Z28" s="129">
        <f t="shared" si="5"/>
        <v>0</v>
      </c>
      <c r="AA28" s="129">
        <f t="shared" si="6"/>
        <v>0</v>
      </c>
      <c r="AB28" s="67"/>
    </row>
    <row r="29" spans="1:28" ht="15">
      <c r="A29" s="66">
        <f t="shared" si="7"/>
        <v>0</v>
      </c>
      <c r="B29" s="66">
        <f t="shared" si="8"/>
        <v>0</v>
      </c>
      <c r="C29" s="66">
        <f t="shared" si="9"/>
        <v>0</v>
      </c>
      <c r="D29" s="66">
        <f t="shared" si="10"/>
        <v>0</v>
      </c>
      <c r="E29" s="66">
        <f t="shared" si="11"/>
        <v>0</v>
      </c>
      <c r="F29" s="141">
        <f t="shared" si="12"/>
        <v>0</v>
      </c>
      <c r="G29" s="141">
        <f t="shared" si="13"/>
        <v>0</v>
      </c>
      <c r="H29" s="66">
        <f t="shared" si="14"/>
        <v>0</v>
      </c>
      <c r="I29" s="66">
        <f t="shared" si="15"/>
        <v>110</v>
      </c>
      <c r="J29" s="66">
        <f t="shared" si="16"/>
        <v>0</v>
      </c>
      <c r="K29" s="141">
        <f t="shared" si="17"/>
        <v>2018</v>
      </c>
      <c r="L29" s="66">
        <f t="shared" si="18"/>
        <v>39</v>
      </c>
      <c r="M29" s="66">
        <f t="shared" si="19"/>
        <v>39</v>
      </c>
      <c r="N29" s="147">
        <f t="shared" si="20"/>
        <v>110</v>
      </c>
      <c r="O29" s="143">
        <f t="shared" si="21"/>
        <v>0</v>
      </c>
      <c r="P29" s="144" t="s">
        <v>229</v>
      </c>
      <c r="Q29" s="37">
        <v>80</v>
      </c>
      <c r="R29" s="145"/>
      <c r="S29" s="39">
        <v>5</v>
      </c>
      <c r="T29" s="42">
        <v>5</v>
      </c>
      <c r="U29" s="146">
        <f t="shared" si="0"/>
        <v>0</v>
      </c>
      <c r="V29" s="146">
        <f t="shared" si="1"/>
        <v>5</v>
      </c>
      <c r="W29" s="146">
        <f t="shared" si="2"/>
        <v>0</v>
      </c>
      <c r="X29" s="146">
        <f t="shared" si="3"/>
        <v>0</v>
      </c>
      <c r="Y29" s="129">
        <f t="shared" si="4"/>
        <v>0</v>
      </c>
      <c r="Z29" s="129">
        <f t="shared" si="5"/>
        <v>0</v>
      </c>
      <c r="AA29" s="129">
        <f t="shared" si="6"/>
        <v>0</v>
      </c>
      <c r="AB29" s="67"/>
    </row>
    <row r="30" spans="1:28" ht="15">
      <c r="A30" s="66">
        <f t="shared" si="7"/>
        <v>0</v>
      </c>
      <c r="B30" s="66">
        <f t="shared" si="8"/>
        <v>0</v>
      </c>
      <c r="C30" s="66">
        <f t="shared" si="9"/>
        <v>0</v>
      </c>
      <c r="D30" s="66">
        <f t="shared" si="10"/>
        <v>0</v>
      </c>
      <c r="E30" s="66">
        <f t="shared" si="11"/>
        <v>0</v>
      </c>
      <c r="F30" s="141">
        <f t="shared" si="12"/>
        <v>0</v>
      </c>
      <c r="G30" s="141">
        <f t="shared" si="13"/>
        <v>0</v>
      </c>
      <c r="H30" s="66">
        <f t="shared" si="14"/>
        <v>0</v>
      </c>
      <c r="I30" s="66">
        <f t="shared" si="15"/>
        <v>110</v>
      </c>
      <c r="J30" s="66">
        <f t="shared" si="16"/>
        <v>0</v>
      </c>
      <c r="K30" s="141">
        <f t="shared" si="17"/>
        <v>2018</v>
      </c>
      <c r="L30" s="66">
        <f t="shared" si="18"/>
        <v>39</v>
      </c>
      <c r="M30" s="66">
        <f t="shared" si="19"/>
        <v>39</v>
      </c>
      <c r="N30" s="147">
        <f t="shared" si="20"/>
        <v>110</v>
      </c>
      <c r="O30" s="143">
        <f t="shared" si="21"/>
        <v>0</v>
      </c>
      <c r="P30" s="144" t="s">
        <v>229</v>
      </c>
      <c r="Q30" s="37">
        <v>81</v>
      </c>
      <c r="R30" s="145"/>
      <c r="S30" s="39">
        <v>5</v>
      </c>
      <c r="T30" s="42">
        <v>6</v>
      </c>
      <c r="U30" s="146">
        <f t="shared" si="0"/>
        <v>1</v>
      </c>
      <c r="V30" s="146">
        <f t="shared" si="1"/>
        <v>5.5</v>
      </c>
      <c r="W30" s="146">
        <f t="shared" si="2"/>
        <v>0.09090909090909091</v>
      </c>
      <c r="X30" s="146">
        <f t="shared" si="3"/>
        <v>0.5</v>
      </c>
      <c r="Y30" s="129">
        <f t="shared" si="4"/>
        <v>0.7071067811865476</v>
      </c>
      <c r="Z30" s="129">
        <f t="shared" si="5"/>
        <v>0.128564869306645</v>
      </c>
      <c r="AA30" s="129">
        <f t="shared" si="6"/>
        <v>0.09090909090909091</v>
      </c>
      <c r="AB30" s="67"/>
    </row>
    <row r="31" spans="1:28" ht="15">
      <c r="A31" s="66">
        <f t="shared" si="7"/>
        <v>0</v>
      </c>
      <c r="B31" s="66">
        <f t="shared" si="8"/>
        <v>0</v>
      </c>
      <c r="C31" s="66">
        <f t="shared" si="9"/>
        <v>0</v>
      </c>
      <c r="D31" s="66">
        <f t="shared" si="10"/>
        <v>0</v>
      </c>
      <c r="E31" s="66">
        <f t="shared" si="11"/>
        <v>0</v>
      </c>
      <c r="F31" s="141">
        <f t="shared" si="12"/>
        <v>0</v>
      </c>
      <c r="G31" s="141">
        <f t="shared" si="13"/>
        <v>0</v>
      </c>
      <c r="H31" s="66">
        <f t="shared" si="14"/>
        <v>0</v>
      </c>
      <c r="I31" s="66">
        <f t="shared" si="15"/>
        <v>110</v>
      </c>
      <c r="J31" s="66">
        <f t="shared" si="16"/>
        <v>0</v>
      </c>
      <c r="K31" s="141">
        <f t="shared" si="17"/>
        <v>2018</v>
      </c>
      <c r="L31" s="66">
        <f t="shared" si="18"/>
        <v>39</v>
      </c>
      <c r="M31" s="66">
        <f t="shared" si="19"/>
        <v>39</v>
      </c>
      <c r="N31" s="147">
        <f t="shared" si="20"/>
        <v>110</v>
      </c>
      <c r="O31" s="143">
        <f t="shared" si="21"/>
        <v>0</v>
      </c>
      <c r="P31" s="144" t="s">
        <v>229</v>
      </c>
      <c r="Q31" s="37">
        <v>82</v>
      </c>
      <c r="R31" s="145"/>
      <c r="S31" s="39">
        <v>5</v>
      </c>
      <c r="T31" s="42">
        <v>5</v>
      </c>
      <c r="U31" s="146">
        <f t="shared" si="0"/>
        <v>0</v>
      </c>
      <c r="V31" s="146">
        <f t="shared" si="1"/>
        <v>5</v>
      </c>
      <c r="W31" s="146">
        <f t="shared" si="2"/>
        <v>0</v>
      </c>
      <c r="X31" s="146">
        <f t="shared" si="3"/>
        <v>0</v>
      </c>
      <c r="Y31" s="129">
        <f t="shared" si="4"/>
        <v>0</v>
      </c>
      <c r="Z31" s="129">
        <f t="shared" si="5"/>
        <v>0</v>
      </c>
      <c r="AA31" s="129">
        <f t="shared" si="6"/>
        <v>0</v>
      </c>
      <c r="AB31" s="67"/>
    </row>
    <row r="32" spans="1:28" ht="15">
      <c r="A32" s="66">
        <f t="shared" si="7"/>
        <v>0</v>
      </c>
      <c r="B32" s="66">
        <f t="shared" si="8"/>
        <v>0</v>
      </c>
      <c r="C32" s="66">
        <f t="shared" si="9"/>
        <v>0</v>
      </c>
      <c r="D32" s="66">
        <f t="shared" si="10"/>
        <v>0</v>
      </c>
      <c r="E32" s="66">
        <f t="shared" si="11"/>
        <v>0</v>
      </c>
      <c r="F32" s="141">
        <f t="shared" si="12"/>
        <v>0</v>
      </c>
      <c r="G32" s="141">
        <f t="shared" si="13"/>
        <v>0</v>
      </c>
      <c r="H32" s="66">
        <f t="shared" si="14"/>
        <v>0</v>
      </c>
      <c r="I32" s="66">
        <f t="shared" si="15"/>
        <v>110</v>
      </c>
      <c r="J32" s="66">
        <f t="shared" si="16"/>
        <v>0</v>
      </c>
      <c r="K32" s="141">
        <f t="shared" si="17"/>
        <v>2018</v>
      </c>
      <c r="L32" s="66">
        <f t="shared" si="18"/>
        <v>39</v>
      </c>
      <c r="M32" s="66">
        <f t="shared" si="19"/>
        <v>39</v>
      </c>
      <c r="N32" s="147">
        <f t="shared" si="20"/>
        <v>110</v>
      </c>
      <c r="O32" s="143">
        <f t="shared" si="21"/>
        <v>0</v>
      </c>
      <c r="P32" s="144" t="s">
        <v>229</v>
      </c>
      <c r="Q32" s="37">
        <v>83</v>
      </c>
      <c r="R32" s="145"/>
      <c r="S32" s="39">
        <v>5</v>
      </c>
      <c r="T32" s="42">
        <v>4</v>
      </c>
      <c r="U32" s="146">
        <f t="shared" si="0"/>
        <v>1</v>
      </c>
      <c r="V32" s="146">
        <f t="shared" si="1"/>
        <v>4.5</v>
      </c>
      <c r="W32" s="146">
        <f t="shared" si="2"/>
        <v>0.1111111111111111</v>
      </c>
      <c r="X32" s="146">
        <f t="shared" si="3"/>
        <v>0.5</v>
      </c>
      <c r="Y32" s="129">
        <f t="shared" si="4"/>
        <v>0.7071067811865476</v>
      </c>
      <c r="Z32" s="129">
        <f t="shared" si="5"/>
        <v>0.15713484026367724</v>
      </c>
      <c r="AA32" s="129">
        <f t="shared" si="6"/>
        <v>0.11111111111111112</v>
      </c>
      <c r="AB32" s="67"/>
    </row>
    <row r="33" spans="1:28" ht="15">
      <c r="A33" s="66">
        <f t="shared" si="7"/>
        <v>0</v>
      </c>
      <c r="B33" s="66">
        <f t="shared" si="8"/>
        <v>0</v>
      </c>
      <c r="C33" s="66">
        <f t="shared" si="9"/>
        <v>0</v>
      </c>
      <c r="D33" s="66">
        <f t="shared" si="10"/>
        <v>0</v>
      </c>
      <c r="E33" s="66">
        <f t="shared" si="11"/>
        <v>0</v>
      </c>
      <c r="F33" s="141">
        <f t="shared" si="12"/>
        <v>0</v>
      </c>
      <c r="G33" s="141">
        <f t="shared" si="13"/>
        <v>0</v>
      </c>
      <c r="H33" s="66">
        <f t="shared" si="14"/>
        <v>0</v>
      </c>
      <c r="I33" s="66">
        <f t="shared" si="15"/>
        <v>110</v>
      </c>
      <c r="J33" s="66">
        <f t="shared" si="16"/>
        <v>0</v>
      </c>
      <c r="K33" s="141">
        <f t="shared" si="17"/>
        <v>2018</v>
      </c>
      <c r="L33" s="66">
        <f t="shared" si="18"/>
        <v>39</v>
      </c>
      <c r="M33" s="66">
        <f t="shared" si="19"/>
        <v>39</v>
      </c>
      <c r="N33" s="147">
        <f t="shared" si="20"/>
        <v>110</v>
      </c>
      <c r="O33" s="143">
        <f t="shared" si="21"/>
        <v>0</v>
      </c>
      <c r="P33" s="144" t="s">
        <v>229</v>
      </c>
      <c r="Q33" s="37">
        <v>84</v>
      </c>
      <c r="R33" s="145"/>
      <c r="S33" s="39">
        <v>5</v>
      </c>
      <c r="T33" s="42">
        <v>5</v>
      </c>
      <c r="U33" s="146">
        <f t="shared" si="0"/>
        <v>0</v>
      </c>
      <c r="V33" s="146">
        <f t="shared" si="1"/>
        <v>5</v>
      </c>
      <c r="W33" s="146">
        <f t="shared" si="2"/>
        <v>0</v>
      </c>
      <c r="X33" s="146">
        <f t="shared" si="3"/>
        <v>0</v>
      </c>
      <c r="Y33" s="129">
        <f t="shared" si="4"/>
        <v>0</v>
      </c>
      <c r="Z33" s="129">
        <f t="shared" si="5"/>
        <v>0</v>
      </c>
      <c r="AA33" s="129">
        <f t="shared" si="6"/>
        <v>0</v>
      </c>
      <c r="AB33" s="67"/>
    </row>
    <row r="34" spans="1:28" ht="15">
      <c r="A34" s="66">
        <f t="shared" si="7"/>
        <v>0</v>
      </c>
      <c r="B34" s="66">
        <f t="shared" si="8"/>
        <v>0</v>
      </c>
      <c r="C34" s="66">
        <f t="shared" si="9"/>
        <v>0</v>
      </c>
      <c r="D34" s="66">
        <f t="shared" si="10"/>
        <v>0</v>
      </c>
      <c r="E34" s="66">
        <f t="shared" si="11"/>
        <v>0</v>
      </c>
      <c r="F34" s="141">
        <f t="shared" si="12"/>
        <v>0</v>
      </c>
      <c r="G34" s="141">
        <f t="shared" si="13"/>
        <v>0</v>
      </c>
      <c r="H34" s="66">
        <f t="shared" si="14"/>
        <v>0</v>
      </c>
      <c r="I34" s="66">
        <f t="shared" si="15"/>
        <v>110</v>
      </c>
      <c r="J34" s="66">
        <f t="shared" si="16"/>
        <v>0</v>
      </c>
      <c r="K34" s="141">
        <f t="shared" si="17"/>
        <v>2018</v>
      </c>
      <c r="L34" s="66">
        <f t="shared" si="18"/>
        <v>39</v>
      </c>
      <c r="M34" s="66">
        <f t="shared" si="19"/>
        <v>39</v>
      </c>
      <c r="N34" s="147">
        <f t="shared" si="20"/>
        <v>110</v>
      </c>
      <c r="O34" s="143">
        <f t="shared" si="21"/>
        <v>0</v>
      </c>
      <c r="P34" s="144" t="s">
        <v>229</v>
      </c>
      <c r="Q34" s="37">
        <v>85</v>
      </c>
      <c r="R34" s="145"/>
      <c r="S34" s="39">
        <v>5</v>
      </c>
      <c r="T34" s="42">
        <v>5</v>
      </c>
      <c r="U34" s="146">
        <f t="shared" si="0"/>
        <v>0</v>
      </c>
      <c r="V34" s="146">
        <f t="shared" si="1"/>
        <v>5</v>
      </c>
      <c r="W34" s="146">
        <f t="shared" si="2"/>
        <v>0</v>
      </c>
      <c r="X34" s="146">
        <f t="shared" si="3"/>
        <v>0</v>
      </c>
      <c r="Y34" s="129">
        <f t="shared" si="4"/>
        <v>0</v>
      </c>
      <c r="Z34" s="129">
        <f t="shared" si="5"/>
        <v>0</v>
      </c>
      <c r="AA34" s="129">
        <f t="shared" si="6"/>
        <v>0</v>
      </c>
      <c r="AB34" s="67"/>
    </row>
    <row r="35" spans="1:28" ht="15">
      <c r="A35" s="66">
        <f t="shared" si="7"/>
        <v>0</v>
      </c>
      <c r="B35" s="66">
        <f t="shared" si="8"/>
        <v>0</v>
      </c>
      <c r="C35" s="66">
        <f t="shared" si="9"/>
        <v>0</v>
      </c>
      <c r="D35" s="66">
        <f t="shared" si="10"/>
        <v>0</v>
      </c>
      <c r="E35" s="66">
        <f t="shared" si="11"/>
        <v>0</v>
      </c>
      <c r="F35" s="141">
        <f t="shared" si="12"/>
        <v>0</v>
      </c>
      <c r="G35" s="141">
        <f t="shared" si="13"/>
        <v>0</v>
      </c>
      <c r="H35" s="66">
        <f t="shared" si="14"/>
        <v>0</v>
      </c>
      <c r="I35" s="66">
        <f t="shared" si="15"/>
        <v>110</v>
      </c>
      <c r="J35" s="66">
        <f t="shared" si="16"/>
        <v>0</v>
      </c>
      <c r="K35" s="141">
        <f t="shared" si="17"/>
        <v>2018</v>
      </c>
      <c r="L35" s="66">
        <f t="shared" si="18"/>
        <v>39</v>
      </c>
      <c r="M35" s="66">
        <f t="shared" si="19"/>
        <v>39</v>
      </c>
      <c r="N35" s="147">
        <f t="shared" si="20"/>
        <v>110</v>
      </c>
      <c r="O35" s="143">
        <f t="shared" si="21"/>
        <v>0</v>
      </c>
      <c r="P35" s="144" t="s">
        <v>229</v>
      </c>
      <c r="Q35" s="37">
        <v>86</v>
      </c>
      <c r="R35" s="145"/>
      <c r="S35" s="39">
        <v>5</v>
      </c>
      <c r="T35" s="42">
        <v>5</v>
      </c>
      <c r="U35" s="146">
        <f t="shared" si="0"/>
        <v>0</v>
      </c>
      <c r="V35" s="146">
        <f t="shared" si="1"/>
        <v>5</v>
      </c>
      <c r="W35" s="146">
        <f t="shared" si="2"/>
        <v>0</v>
      </c>
      <c r="X35" s="146">
        <f t="shared" si="3"/>
        <v>0</v>
      </c>
      <c r="Y35" s="129">
        <f t="shared" si="4"/>
        <v>0</v>
      </c>
      <c r="Z35" s="129">
        <f t="shared" si="5"/>
        <v>0</v>
      </c>
      <c r="AA35" s="129">
        <f t="shared" si="6"/>
        <v>0</v>
      </c>
      <c r="AB35" s="67"/>
    </row>
    <row r="36" spans="1:28" ht="15">
      <c r="A36" s="66">
        <f t="shared" si="7"/>
        <v>0</v>
      </c>
      <c r="B36" s="66">
        <f t="shared" si="8"/>
        <v>0</v>
      </c>
      <c r="C36" s="66">
        <f t="shared" si="9"/>
        <v>0</v>
      </c>
      <c r="D36" s="66">
        <f t="shared" si="10"/>
        <v>0</v>
      </c>
      <c r="E36" s="66">
        <f t="shared" si="11"/>
        <v>0</v>
      </c>
      <c r="F36" s="141">
        <f t="shared" si="12"/>
        <v>0</v>
      </c>
      <c r="G36" s="141">
        <f t="shared" si="13"/>
        <v>0</v>
      </c>
      <c r="H36" s="66">
        <f t="shared" si="14"/>
        <v>0</v>
      </c>
      <c r="I36" s="66">
        <f t="shared" si="15"/>
        <v>110</v>
      </c>
      <c r="J36" s="66">
        <f t="shared" si="16"/>
        <v>0</v>
      </c>
      <c r="K36" s="141">
        <f t="shared" si="17"/>
        <v>2018</v>
      </c>
      <c r="L36" s="66">
        <f t="shared" si="18"/>
        <v>39</v>
      </c>
      <c r="M36" s="66">
        <f t="shared" si="19"/>
        <v>39</v>
      </c>
      <c r="N36" s="147">
        <f t="shared" si="20"/>
        <v>110</v>
      </c>
      <c r="O36" s="143">
        <f t="shared" si="21"/>
        <v>0</v>
      </c>
      <c r="P36" s="144" t="s">
        <v>229</v>
      </c>
      <c r="Q36" s="37">
        <v>87</v>
      </c>
      <c r="R36" s="145"/>
      <c r="S36" s="39">
        <v>5</v>
      </c>
      <c r="T36" s="42">
        <v>5</v>
      </c>
      <c r="U36" s="146">
        <f t="shared" si="0"/>
        <v>0</v>
      </c>
      <c r="V36" s="146">
        <f t="shared" si="1"/>
        <v>5</v>
      </c>
      <c r="W36" s="146">
        <f t="shared" si="2"/>
        <v>0</v>
      </c>
      <c r="X36" s="146">
        <f t="shared" si="3"/>
        <v>0</v>
      </c>
      <c r="Y36" s="129">
        <f t="shared" si="4"/>
        <v>0</v>
      </c>
      <c r="Z36" s="129">
        <f t="shared" si="5"/>
        <v>0</v>
      </c>
      <c r="AA36" s="129">
        <f t="shared" si="6"/>
        <v>0</v>
      </c>
      <c r="AB36" s="67"/>
    </row>
    <row r="37" spans="1:28" ht="15">
      <c r="A37" s="66">
        <f t="shared" si="7"/>
        <v>0</v>
      </c>
      <c r="B37" s="66">
        <f t="shared" si="8"/>
        <v>0</v>
      </c>
      <c r="C37" s="66">
        <f t="shared" si="9"/>
        <v>0</v>
      </c>
      <c r="D37" s="66">
        <f t="shared" si="10"/>
        <v>0</v>
      </c>
      <c r="E37" s="66">
        <f t="shared" si="11"/>
        <v>0</v>
      </c>
      <c r="F37" s="141">
        <f t="shared" si="12"/>
        <v>0</v>
      </c>
      <c r="G37" s="141">
        <f t="shared" si="13"/>
        <v>0</v>
      </c>
      <c r="H37" s="66">
        <f t="shared" si="14"/>
        <v>0</v>
      </c>
      <c r="I37" s="66">
        <f t="shared" si="15"/>
        <v>110</v>
      </c>
      <c r="J37" s="66">
        <f t="shared" si="16"/>
        <v>0</v>
      </c>
      <c r="K37" s="141">
        <f t="shared" si="17"/>
        <v>2018</v>
      </c>
      <c r="L37" s="66">
        <f t="shared" si="18"/>
        <v>39</v>
      </c>
      <c r="M37" s="66">
        <f t="shared" si="19"/>
        <v>39</v>
      </c>
      <c r="N37" s="147">
        <f t="shared" si="20"/>
        <v>110</v>
      </c>
      <c r="O37" s="143">
        <f t="shared" si="21"/>
        <v>0</v>
      </c>
      <c r="P37" s="144" t="s">
        <v>229</v>
      </c>
      <c r="Q37" s="37">
        <v>88</v>
      </c>
      <c r="R37" s="145"/>
      <c r="S37" s="39">
        <v>5</v>
      </c>
      <c r="T37" s="42">
        <v>5</v>
      </c>
      <c r="U37" s="146">
        <f t="shared" si="0"/>
        <v>0</v>
      </c>
      <c r="V37" s="146">
        <f t="shared" si="1"/>
        <v>5</v>
      </c>
      <c r="W37" s="146">
        <f t="shared" si="2"/>
        <v>0</v>
      </c>
      <c r="X37" s="146">
        <f t="shared" si="3"/>
        <v>0</v>
      </c>
      <c r="Y37" s="129">
        <f t="shared" si="4"/>
        <v>0</v>
      </c>
      <c r="Z37" s="129">
        <f t="shared" si="5"/>
        <v>0</v>
      </c>
      <c r="AA37" s="129">
        <f t="shared" si="6"/>
        <v>0</v>
      </c>
      <c r="AB37" s="67"/>
    </row>
    <row r="38" spans="1:28" ht="15">
      <c r="A38" s="66">
        <f t="shared" si="7"/>
        <v>0</v>
      </c>
      <c r="B38" s="66">
        <f t="shared" si="8"/>
        <v>0</v>
      </c>
      <c r="C38" s="66">
        <f t="shared" si="9"/>
        <v>0</v>
      </c>
      <c r="D38" s="66">
        <f t="shared" si="10"/>
        <v>0</v>
      </c>
      <c r="E38" s="66">
        <f t="shared" si="11"/>
        <v>0</v>
      </c>
      <c r="F38" s="141">
        <f t="shared" si="12"/>
        <v>0</v>
      </c>
      <c r="G38" s="141">
        <f t="shared" si="13"/>
        <v>0</v>
      </c>
      <c r="H38" s="66">
        <f t="shared" si="14"/>
        <v>0</v>
      </c>
      <c r="I38" s="66">
        <f t="shared" si="15"/>
        <v>110</v>
      </c>
      <c r="J38" s="66">
        <f t="shared" si="16"/>
        <v>0</v>
      </c>
      <c r="K38" s="141">
        <f t="shared" si="17"/>
        <v>2018</v>
      </c>
      <c r="L38" s="66">
        <f t="shared" si="18"/>
        <v>39</v>
      </c>
      <c r="M38" s="66">
        <f t="shared" si="19"/>
        <v>39</v>
      </c>
      <c r="N38" s="147">
        <f t="shared" si="20"/>
        <v>110</v>
      </c>
      <c r="O38" s="143">
        <f t="shared" si="21"/>
        <v>0</v>
      </c>
      <c r="P38" s="144" t="s">
        <v>229</v>
      </c>
      <c r="Q38" s="37">
        <v>105</v>
      </c>
      <c r="R38" s="145"/>
      <c r="S38" s="39">
        <v>5</v>
      </c>
      <c r="T38" s="42">
        <v>5</v>
      </c>
      <c r="U38" s="146">
        <f t="shared" si="0"/>
        <v>0</v>
      </c>
      <c r="V38" s="146">
        <f t="shared" si="1"/>
        <v>5</v>
      </c>
      <c r="W38" s="146">
        <f t="shared" si="2"/>
        <v>0</v>
      </c>
      <c r="X38" s="146">
        <f t="shared" si="3"/>
        <v>0</v>
      </c>
      <c r="Y38" s="129">
        <f t="shared" si="4"/>
        <v>0</v>
      </c>
      <c r="Z38" s="129">
        <f t="shared" si="5"/>
        <v>0</v>
      </c>
      <c r="AA38" s="129">
        <f t="shared" si="6"/>
        <v>0</v>
      </c>
      <c r="AB38" s="67"/>
    </row>
    <row r="39" spans="1:28" ht="15">
      <c r="A39" s="66">
        <f t="shared" si="7"/>
        <v>0</v>
      </c>
      <c r="B39" s="66">
        <f t="shared" si="8"/>
        <v>0</v>
      </c>
      <c r="C39" s="66">
        <f t="shared" si="9"/>
        <v>0</v>
      </c>
      <c r="D39" s="66">
        <f t="shared" si="10"/>
        <v>0</v>
      </c>
      <c r="E39" s="66">
        <f t="shared" si="11"/>
        <v>0</v>
      </c>
      <c r="F39" s="141">
        <f t="shared" si="12"/>
        <v>0</v>
      </c>
      <c r="G39" s="141">
        <f t="shared" si="13"/>
        <v>0</v>
      </c>
      <c r="H39" s="66">
        <f t="shared" si="14"/>
        <v>0</v>
      </c>
      <c r="I39" s="66">
        <f t="shared" si="15"/>
        <v>110</v>
      </c>
      <c r="J39" s="66">
        <f t="shared" si="16"/>
        <v>0</v>
      </c>
      <c r="K39" s="141">
        <f t="shared" si="17"/>
        <v>2018</v>
      </c>
      <c r="L39" s="66">
        <f t="shared" si="18"/>
        <v>39</v>
      </c>
      <c r="M39" s="66">
        <f t="shared" si="19"/>
        <v>39</v>
      </c>
      <c r="N39" s="147">
        <f t="shared" si="20"/>
        <v>110</v>
      </c>
      <c r="O39" s="143">
        <f t="shared" si="21"/>
        <v>0</v>
      </c>
      <c r="P39" s="144" t="s">
        <v>229</v>
      </c>
      <c r="Q39" s="37">
        <v>106</v>
      </c>
      <c r="R39" s="145"/>
      <c r="S39" s="39">
        <v>5</v>
      </c>
      <c r="T39" s="42">
        <v>5</v>
      </c>
      <c r="U39" s="146">
        <f t="shared" si="0"/>
        <v>0</v>
      </c>
      <c r="V39" s="146">
        <f t="shared" si="1"/>
        <v>5</v>
      </c>
      <c r="W39" s="146">
        <f t="shared" si="2"/>
        <v>0</v>
      </c>
      <c r="X39" s="146">
        <f t="shared" si="3"/>
        <v>0</v>
      </c>
      <c r="Y39" s="129">
        <f t="shared" si="4"/>
        <v>0</v>
      </c>
      <c r="Z39" s="129">
        <f t="shared" si="5"/>
        <v>0</v>
      </c>
      <c r="AA39" s="129">
        <f t="shared" si="6"/>
        <v>0</v>
      </c>
      <c r="AB39" s="67"/>
    </row>
    <row r="40" spans="1:28" ht="15">
      <c r="A40" s="66">
        <f t="shared" si="7"/>
        <v>0</v>
      </c>
      <c r="B40" s="66">
        <f t="shared" si="8"/>
        <v>0</v>
      </c>
      <c r="C40" s="66">
        <f t="shared" si="9"/>
        <v>0</v>
      </c>
      <c r="D40" s="66">
        <f t="shared" si="10"/>
        <v>0</v>
      </c>
      <c r="E40" s="66">
        <f t="shared" si="11"/>
        <v>0</v>
      </c>
      <c r="F40" s="141">
        <f t="shared" si="12"/>
        <v>0</v>
      </c>
      <c r="G40" s="141">
        <f t="shared" si="13"/>
        <v>0</v>
      </c>
      <c r="H40" s="66">
        <f t="shared" si="14"/>
        <v>0</v>
      </c>
      <c r="I40" s="66">
        <f t="shared" si="15"/>
        <v>110</v>
      </c>
      <c r="J40" s="66">
        <f t="shared" si="16"/>
        <v>0</v>
      </c>
      <c r="K40" s="141">
        <f t="shared" si="17"/>
        <v>2018</v>
      </c>
      <c r="L40" s="66">
        <f t="shared" si="18"/>
        <v>39</v>
      </c>
      <c r="M40" s="66">
        <f t="shared" si="19"/>
        <v>39</v>
      </c>
      <c r="N40" s="147">
        <f t="shared" si="20"/>
        <v>110</v>
      </c>
      <c r="O40" s="143">
        <f t="shared" si="21"/>
        <v>0</v>
      </c>
      <c r="P40" s="144" t="s">
        <v>229</v>
      </c>
      <c r="Q40" s="37">
        <v>107</v>
      </c>
      <c r="R40" s="145"/>
      <c r="S40" s="39">
        <v>6</v>
      </c>
      <c r="T40" s="42">
        <v>5</v>
      </c>
      <c r="U40" s="146">
        <f t="shared" si="0"/>
        <v>1</v>
      </c>
      <c r="V40" s="146">
        <f t="shared" si="1"/>
        <v>5.5</v>
      </c>
      <c r="W40" s="146">
        <f t="shared" si="2"/>
        <v>0.09090909090909091</v>
      </c>
      <c r="X40" s="146">
        <f t="shared" si="3"/>
        <v>0.5</v>
      </c>
      <c r="Y40" s="129">
        <f t="shared" si="4"/>
        <v>0.7071067811865476</v>
      </c>
      <c r="Z40" s="129">
        <f t="shared" si="5"/>
        <v>0.128564869306645</v>
      </c>
      <c r="AA40" s="129">
        <f t="shared" si="6"/>
        <v>0.09090909090909091</v>
      </c>
      <c r="AB40" s="67"/>
    </row>
    <row r="41" spans="1:28" ht="15">
      <c r="A41" s="66">
        <f t="shared" si="7"/>
        <v>0</v>
      </c>
      <c r="B41" s="66">
        <f t="shared" si="8"/>
        <v>0</v>
      </c>
      <c r="C41" s="66">
        <f t="shared" si="9"/>
        <v>0</v>
      </c>
      <c r="D41" s="66">
        <f t="shared" si="10"/>
        <v>0</v>
      </c>
      <c r="E41" s="66">
        <f t="shared" si="11"/>
        <v>0</v>
      </c>
      <c r="F41" s="141">
        <f t="shared" si="12"/>
        <v>0</v>
      </c>
      <c r="G41" s="141">
        <f t="shared" si="13"/>
        <v>0</v>
      </c>
      <c r="H41" s="66">
        <f t="shared" si="14"/>
        <v>0</v>
      </c>
      <c r="I41" s="66">
        <f t="shared" si="15"/>
        <v>110</v>
      </c>
      <c r="J41" s="66">
        <f t="shared" si="16"/>
        <v>0</v>
      </c>
      <c r="K41" s="141">
        <f t="shared" si="17"/>
        <v>2018</v>
      </c>
      <c r="L41" s="66">
        <f t="shared" si="18"/>
        <v>39</v>
      </c>
      <c r="M41" s="66">
        <f t="shared" si="19"/>
        <v>39</v>
      </c>
      <c r="N41" s="147">
        <f t="shared" si="20"/>
        <v>110</v>
      </c>
      <c r="O41" s="143">
        <f t="shared" si="21"/>
        <v>0</v>
      </c>
      <c r="P41" s="144" t="s">
        <v>229</v>
      </c>
      <c r="Q41" s="37">
        <v>108</v>
      </c>
      <c r="R41" s="145"/>
      <c r="S41" s="39">
        <v>6</v>
      </c>
      <c r="T41" s="42">
        <v>5</v>
      </c>
      <c r="U41" s="146">
        <f t="shared" si="0"/>
        <v>1</v>
      </c>
      <c r="V41" s="146">
        <f t="shared" si="1"/>
        <v>5.5</v>
      </c>
      <c r="W41" s="146">
        <f t="shared" si="2"/>
        <v>0.09090909090909091</v>
      </c>
      <c r="X41" s="146">
        <f t="shared" si="3"/>
        <v>0.5</v>
      </c>
      <c r="Y41" s="129">
        <f t="shared" si="4"/>
        <v>0.7071067811865476</v>
      </c>
      <c r="Z41" s="129">
        <f t="shared" si="5"/>
        <v>0.128564869306645</v>
      </c>
      <c r="AA41" s="129">
        <f t="shared" si="6"/>
        <v>0.09090909090909091</v>
      </c>
      <c r="AB41" s="67"/>
    </row>
    <row r="42" spans="1:28" ht="15">
      <c r="A42" s="66">
        <f t="shared" si="7"/>
        <v>0</v>
      </c>
      <c r="B42" s="66">
        <f t="shared" si="8"/>
        <v>0</v>
      </c>
      <c r="C42" s="66">
        <f t="shared" si="9"/>
        <v>0</v>
      </c>
      <c r="D42" s="66">
        <f t="shared" si="10"/>
        <v>0</v>
      </c>
      <c r="E42" s="66">
        <f t="shared" si="11"/>
        <v>0</v>
      </c>
      <c r="F42" s="141">
        <f t="shared" si="12"/>
        <v>0</v>
      </c>
      <c r="G42" s="141">
        <f t="shared" si="13"/>
        <v>0</v>
      </c>
      <c r="H42" s="66">
        <f t="shared" si="14"/>
        <v>0</v>
      </c>
      <c r="I42" s="66">
        <f t="shared" si="15"/>
        <v>110</v>
      </c>
      <c r="J42" s="66">
        <f t="shared" si="16"/>
        <v>0</v>
      </c>
      <c r="K42" s="141">
        <f t="shared" si="17"/>
        <v>2018</v>
      </c>
      <c r="L42" s="66">
        <f t="shared" si="18"/>
        <v>39</v>
      </c>
      <c r="M42" s="66">
        <f t="shared" si="19"/>
        <v>39</v>
      </c>
      <c r="N42" s="147">
        <f t="shared" si="20"/>
        <v>110</v>
      </c>
      <c r="O42" s="143">
        <f t="shared" si="21"/>
        <v>0</v>
      </c>
      <c r="P42" s="144" t="s">
        <v>229</v>
      </c>
      <c r="Q42" s="37">
        <v>109</v>
      </c>
      <c r="R42" s="145"/>
      <c r="S42" s="39">
        <v>7</v>
      </c>
      <c r="T42" s="42">
        <v>6</v>
      </c>
      <c r="U42" s="146">
        <f t="shared" si="0"/>
        <v>1</v>
      </c>
      <c r="V42" s="146">
        <f t="shared" si="1"/>
        <v>6.5</v>
      </c>
      <c r="W42" s="146">
        <f t="shared" si="2"/>
        <v>0.07692307692307693</v>
      </c>
      <c r="X42" s="146">
        <f t="shared" si="3"/>
        <v>0.5</v>
      </c>
      <c r="Y42" s="129">
        <f t="shared" si="4"/>
        <v>0.7071067811865476</v>
      </c>
      <c r="Z42" s="129">
        <f t="shared" si="5"/>
        <v>0.10878565864408424</v>
      </c>
      <c r="AA42" s="129">
        <f t="shared" si="6"/>
        <v>0.07692307692307691</v>
      </c>
      <c r="AB42" s="67"/>
    </row>
    <row r="43" spans="1:28" ht="15">
      <c r="A43" s="66">
        <f t="shared" si="7"/>
        <v>0</v>
      </c>
      <c r="B43" s="66">
        <f t="shared" si="8"/>
        <v>0</v>
      </c>
      <c r="C43" s="66">
        <f t="shared" si="9"/>
        <v>0</v>
      </c>
      <c r="D43" s="66">
        <f t="shared" si="10"/>
        <v>0</v>
      </c>
      <c r="E43" s="66">
        <f t="shared" si="11"/>
        <v>0</v>
      </c>
      <c r="F43" s="141">
        <f t="shared" si="12"/>
        <v>0</v>
      </c>
      <c r="G43" s="141">
        <f t="shared" si="13"/>
        <v>0</v>
      </c>
      <c r="H43" s="66">
        <f t="shared" si="14"/>
        <v>0</v>
      </c>
      <c r="I43" s="66">
        <f t="shared" si="15"/>
        <v>110</v>
      </c>
      <c r="J43" s="66">
        <f t="shared" si="16"/>
        <v>0</v>
      </c>
      <c r="K43" s="141">
        <f t="shared" si="17"/>
        <v>2018</v>
      </c>
      <c r="L43" s="66">
        <f t="shared" si="18"/>
        <v>39</v>
      </c>
      <c r="M43" s="66">
        <f t="shared" si="19"/>
        <v>39</v>
      </c>
      <c r="N43" s="147">
        <f t="shared" si="20"/>
        <v>110</v>
      </c>
      <c r="O43" s="143">
        <f t="shared" si="21"/>
        <v>0</v>
      </c>
      <c r="P43" s="144" t="s">
        <v>229</v>
      </c>
      <c r="Q43" s="37">
        <v>110</v>
      </c>
      <c r="R43" s="145"/>
      <c r="S43" s="39">
        <v>5</v>
      </c>
      <c r="T43" s="42">
        <v>5</v>
      </c>
      <c r="U43" s="146">
        <f t="shared" si="0"/>
        <v>0</v>
      </c>
      <c r="V43" s="146">
        <f t="shared" si="1"/>
        <v>5</v>
      </c>
      <c r="W43" s="146">
        <f t="shared" si="2"/>
        <v>0</v>
      </c>
      <c r="X43" s="146">
        <f t="shared" si="3"/>
        <v>0</v>
      </c>
      <c r="Y43" s="129">
        <f t="shared" si="4"/>
        <v>0</v>
      </c>
      <c r="Z43" s="129">
        <f t="shared" si="5"/>
        <v>0</v>
      </c>
      <c r="AA43" s="129">
        <f t="shared" si="6"/>
        <v>0</v>
      </c>
      <c r="AB43" s="67"/>
    </row>
    <row r="44" spans="1:28" ht="15">
      <c r="A44" s="66">
        <f t="shared" si="7"/>
        <v>0</v>
      </c>
      <c r="B44" s="66">
        <f t="shared" si="8"/>
        <v>0</v>
      </c>
      <c r="C44" s="66">
        <f t="shared" si="9"/>
        <v>0</v>
      </c>
      <c r="D44" s="66">
        <f t="shared" si="10"/>
        <v>0</v>
      </c>
      <c r="E44" s="66">
        <f t="shared" si="11"/>
        <v>0</v>
      </c>
      <c r="F44" s="141">
        <f t="shared" si="12"/>
        <v>0</v>
      </c>
      <c r="G44" s="141">
        <f t="shared" si="13"/>
        <v>0</v>
      </c>
      <c r="H44" s="66">
        <f t="shared" si="14"/>
        <v>0</v>
      </c>
      <c r="I44" s="66">
        <f t="shared" si="15"/>
        <v>110</v>
      </c>
      <c r="J44" s="66">
        <f t="shared" si="16"/>
        <v>0</v>
      </c>
      <c r="K44" s="141">
        <f t="shared" si="17"/>
        <v>2018</v>
      </c>
      <c r="L44" s="66">
        <f t="shared" si="18"/>
        <v>39</v>
      </c>
      <c r="M44" s="66">
        <f t="shared" si="19"/>
        <v>39</v>
      </c>
      <c r="N44" s="147">
        <f t="shared" si="20"/>
        <v>110</v>
      </c>
      <c r="O44" s="143">
        <f t="shared" si="21"/>
        <v>0</v>
      </c>
      <c r="P44" s="144" t="s">
        <v>229</v>
      </c>
      <c r="Q44" s="37">
        <v>111</v>
      </c>
      <c r="R44" s="145"/>
      <c r="S44" s="39">
        <v>6</v>
      </c>
      <c r="T44" s="42">
        <v>6</v>
      </c>
      <c r="U44" s="146">
        <f t="shared" si="0"/>
        <v>0</v>
      </c>
      <c r="V44" s="146">
        <f t="shared" si="1"/>
        <v>6</v>
      </c>
      <c r="W44" s="146">
        <f t="shared" si="2"/>
        <v>0</v>
      </c>
      <c r="X44" s="146">
        <f t="shared" si="3"/>
        <v>0</v>
      </c>
      <c r="Y44" s="129">
        <f t="shared" si="4"/>
        <v>0</v>
      </c>
      <c r="Z44" s="129">
        <f t="shared" si="5"/>
        <v>0</v>
      </c>
      <c r="AA44" s="129">
        <f t="shared" si="6"/>
        <v>0</v>
      </c>
      <c r="AB44" s="67"/>
    </row>
    <row r="45" spans="1:28" ht="15">
      <c r="A45" s="66">
        <f t="shared" si="7"/>
        <v>0</v>
      </c>
      <c r="B45" s="66">
        <f t="shared" si="8"/>
        <v>0</v>
      </c>
      <c r="C45" s="66">
        <f t="shared" si="9"/>
        <v>0</v>
      </c>
      <c r="D45" s="66">
        <f t="shared" si="10"/>
        <v>0</v>
      </c>
      <c r="E45" s="66">
        <f t="shared" si="11"/>
        <v>0</v>
      </c>
      <c r="F45" s="141">
        <f t="shared" si="12"/>
        <v>0</v>
      </c>
      <c r="G45" s="141">
        <f t="shared" si="13"/>
        <v>0</v>
      </c>
      <c r="H45" s="66">
        <f t="shared" si="14"/>
        <v>0</v>
      </c>
      <c r="I45" s="66">
        <f t="shared" si="15"/>
        <v>110</v>
      </c>
      <c r="J45" s="66">
        <f t="shared" si="16"/>
        <v>0</v>
      </c>
      <c r="K45" s="141">
        <f t="shared" si="17"/>
        <v>2018</v>
      </c>
      <c r="L45" s="66">
        <f t="shared" si="18"/>
        <v>39</v>
      </c>
      <c r="M45" s="66">
        <f t="shared" si="19"/>
        <v>39</v>
      </c>
      <c r="N45" s="147">
        <f t="shared" si="20"/>
        <v>110</v>
      </c>
      <c r="O45" s="143">
        <f t="shared" si="21"/>
        <v>0</v>
      </c>
      <c r="P45" s="144" t="s">
        <v>229</v>
      </c>
      <c r="Q45" s="37">
        <v>112</v>
      </c>
      <c r="R45" s="145"/>
      <c r="S45" s="39">
        <v>7</v>
      </c>
      <c r="T45" s="42">
        <v>6</v>
      </c>
      <c r="U45" s="146">
        <f t="shared" si="0"/>
        <v>1</v>
      </c>
      <c r="V45" s="146">
        <f t="shared" si="1"/>
        <v>6.5</v>
      </c>
      <c r="W45" s="146">
        <f t="shared" si="2"/>
        <v>0.07692307692307693</v>
      </c>
      <c r="X45" s="146">
        <f t="shared" si="3"/>
        <v>0.5</v>
      </c>
      <c r="Y45" s="129">
        <f t="shared" si="4"/>
        <v>0.7071067811865476</v>
      </c>
      <c r="Z45" s="129">
        <f t="shared" si="5"/>
        <v>0.10878565864408424</v>
      </c>
      <c r="AA45" s="129">
        <f t="shared" si="6"/>
        <v>0.07692307692307691</v>
      </c>
      <c r="AB45" s="67"/>
    </row>
    <row r="46" spans="1:28" ht="15">
      <c r="A46" s="66">
        <f t="shared" si="7"/>
        <v>0</v>
      </c>
      <c r="B46" s="66">
        <f t="shared" si="8"/>
        <v>0</v>
      </c>
      <c r="C46" s="66">
        <f t="shared" si="9"/>
        <v>0</v>
      </c>
      <c r="D46" s="66">
        <f t="shared" si="10"/>
        <v>0</v>
      </c>
      <c r="E46" s="66">
        <f t="shared" si="11"/>
        <v>0</v>
      </c>
      <c r="F46" s="141">
        <f t="shared" si="12"/>
        <v>0</v>
      </c>
      <c r="G46" s="141">
        <f t="shared" si="13"/>
        <v>0</v>
      </c>
      <c r="H46" s="66">
        <f t="shared" si="14"/>
        <v>0</v>
      </c>
      <c r="I46" s="66">
        <f t="shared" si="15"/>
        <v>110</v>
      </c>
      <c r="J46" s="66">
        <f t="shared" si="16"/>
        <v>0</v>
      </c>
      <c r="K46" s="141">
        <f t="shared" si="17"/>
        <v>2018</v>
      </c>
      <c r="L46" s="66">
        <f t="shared" si="18"/>
        <v>39</v>
      </c>
      <c r="M46" s="66">
        <f t="shared" si="19"/>
        <v>39</v>
      </c>
      <c r="N46" s="147">
        <f t="shared" si="20"/>
        <v>110</v>
      </c>
      <c r="O46" s="143">
        <f t="shared" si="21"/>
        <v>0</v>
      </c>
      <c r="P46" s="144" t="s">
        <v>229</v>
      </c>
      <c r="Q46" s="37">
        <v>113</v>
      </c>
      <c r="R46" s="145"/>
      <c r="S46" s="39">
        <v>7</v>
      </c>
      <c r="T46" s="42">
        <v>6</v>
      </c>
      <c r="U46" s="146">
        <f t="shared" si="0"/>
        <v>1</v>
      </c>
      <c r="V46" s="146">
        <f t="shared" si="1"/>
        <v>6.5</v>
      </c>
      <c r="W46" s="146">
        <f t="shared" si="2"/>
        <v>0.07692307692307693</v>
      </c>
      <c r="X46" s="146">
        <f t="shared" si="3"/>
        <v>0.5</v>
      </c>
      <c r="Y46" s="129">
        <f t="shared" si="4"/>
        <v>0.7071067811865476</v>
      </c>
      <c r="Z46" s="129">
        <f t="shared" si="5"/>
        <v>0.10878565864408424</v>
      </c>
      <c r="AA46" s="129">
        <f t="shared" si="6"/>
        <v>0.07692307692307691</v>
      </c>
      <c r="AB46" s="67"/>
    </row>
    <row r="47" spans="1:28" ht="15">
      <c r="A47" s="66">
        <f t="shared" si="7"/>
        <v>0</v>
      </c>
      <c r="B47" s="66">
        <f t="shared" si="8"/>
        <v>0</v>
      </c>
      <c r="C47" s="66">
        <f t="shared" si="9"/>
        <v>0</v>
      </c>
      <c r="D47" s="66">
        <f t="shared" si="10"/>
        <v>0</v>
      </c>
      <c r="E47" s="66">
        <f t="shared" si="11"/>
        <v>0</v>
      </c>
      <c r="F47" s="141">
        <f t="shared" si="12"/>
        <v>0</v>
      </c>
      <c r="G47" s="141">
        <f t="shared" si="13"/>
        <v>0</v>
      </c>
      <c r="H47" s="66">
        <f t="shared" si="14"/>
        <v>0</v>
      </c>
      <c r="I47" s="66">
        <f t="shared" si="15"/>
        <v>110</v>
      </c>
      <c r="J47" s="66">
        <f t="shared" si="16"/>
        <v>0</v>
      </c>
      <c r="K47" s="141">
        <f t="shared" si="17"/>
        <v>2018</v>
      </c>
      <c r="L47" s="66">
        <f t="shared" si="18"/>
        <v>39</v>
      </c>
      <c r="M47" s="66">
        <f t="shared" si="19"/>
        <v>39</v>
      </c>
      <c r="N47" s="147">
        <f t="shared" si="20"/>
        <v>110</v>
      </c>
      <c r="O47" s="143">
        <f t="shared" si="21"/>
        <v>0</v>
      </c>
      <c r="P47" s="144" t="s">
        <v>229</v>
      </c>
      <c r="Q47" s="37">
        <v>114</v>
      </c>
      <c r="R47" s="145"/>
      <c r="S47" s="39">
        <v>6</v>
      </c>
      <c r="T47" s="42">
        <v>6</v>
      </c>
      <c r="U47" s="146">
        <f t="shared" si="0"/>
        <v>0</v>
      </c>
      <c r="V47" s="146">
        <f t="shared" si="1"/>
        <v>6</v>
      </c>
      <c r="W47" s="146">
        <f t="shared" si="2"/>
        <v>0</v>
      </c>
      <c r="X47" s="146">
        <f t="shared" si="3"/>
        <v>0</v>
      </c>
      <c r="Y47" s="129">
        <f t="shared" si="4"/>
        <v>0</v>
      </c>
      <c r="Z47" s="129">
        <f t="shared" si="5"/>
        <v>0</v>
      </c>
      <c r="AA47" s="129">
        <f t="shared" si="6"/>
        <v>0</v>
      </c>
      <c r="AB47" s="67"/>
    </row>
    <row r="48" spans="1:28" ht="15">
      <c r="A48" s="66">
        <f t="shared" si="7"/>
        <v>0</v>
      </c>
      <c r="B48" s="66">
        <f t="shared" si="8"/>
        <v>0</v>
      </c>
      <c r="C48" s="66">
        <f t="shared" si="9"/>
        <v>0</v>
      </c>
      <c r="D48" s="66">
        <f t="shared" si="10"/>
        <v>0</v>
      </c>
      <c r="E48" s="66">
        <f t="shared" si="11"/>
        <v>0</v>
      </c>
      <c r="F48" s="141">
        <f t="shared" si="12"/>
        <v>0</v>
      </c>
      <c r="G48" s="141">
        <f t="shared" si="13"/>
        <v>0</v>
      </c>
      <c r="H48" s="66">
        <f t="shared" si="14"/>
        <v>0</v>
      </c>
      <c r="I48" s="66">
        <f t="shared" si="15"/>
        <v>110</v>
      </c>
      <c r="J48" s="66">
        <f t="shared" si="16"/>
        <v>0</v>
      </c>
      <c r="K48" s="141">
        <f t="shared" si="17"/>
        <v>2018</v>
      </c>
      <c r="L48" s="66">
        <f t="shared" si="18"/>
        <v>39</v>
      </c>
      <c r="M48" s="66">
        <f t="shared" si="19"/>
        <v>39</v>
      </c>
      <c r="N48" s="147">
        <f t="shared" si="20"/>
        <v>110</v>
      </c>
      <c r="O48" s="143">
        <f t="shared" si="21"/>
        <v>0</v>
      </c>
      <c r="P48" s="144" t="s">
        <v>229</v>
      </c>
      <c r="Q48" s="37">
        <v>115</v>
      </c>
      <c r="R48" s="145"/>
      <c r="S48" s="39">
        <v>5</v>
      </c>
      <c r="T48" s="42">
        <v>7</v>
      </c>
      <c r="U48" s="146">
        <f t="shared" si="0"/>
        <v>2</v>
      </c>
      <c r="V48" s="146">
        <f t="shared" si="1"/>
        <v>6</v>
      </c>
      <c r="W48" s="146">
        <f t="shared" si="2"/>
        <v>0.16666666666666666</v>
      </c>
      <c r="X48" s="146">
        <f t="shared" si="3"/>
        <v>2</v>
      </c>
      <c r="Y48" s="129">
        <f t="shared" si="4"/>
        <v>1.4142135623730951</v>
      </c>
      <c r="Z48" s="129">
        <f t="shared" si="5"/>
        <v>0.23570226039551587</v>
      </c>
      <c r="AA48" s="129">
        <f t="shared" si="6"/>
        <v>0.16666666666666669</v>
      </c>
      <c r="AB48" s="67"/>
    </row>
    <row r="49" spans="1:28" ht="15">
      <c r="A49" s="66">
        <f t="shared" si="7"/>
        <v>0</v>
      </c>
      <c r="B49" s="66">
        <f t="shared" si="8"/>
        <v>0</v>
      </c>
      <c r="C49" s="66">
        <f t="shared" si="9"/>
        <v>0</v>
      </c>
      <c r="D49" s="66">
        <f t="shared" si="10"/>
        <v>0</v>
      </c>
      <c r="E49" s="66">
        <f t="shared" si="11"/>
        <v>0</v>
      </c>
      <c r="F49" s="141">
        <f t="shared" si="12"/>
        <v>0</v>
      </c>
      <c r="G49" s="141">
        <f t="shared" si="13"/>
        <v>0</v>
      </c>
      <c r="H49" s="66">
        <f t="shared" si="14"/>
        <v>0</v>
      </c>
      <c r="I49" s="66">
        <f t="shared" si="15"/>
        <v>110</v>
      </c>
      <c r="J49" s="66">
        <f t="shared" si="16"/>
        <v>0</v>
      </c>
      <c r="K49" s="141">
        <f t="shared" si="17"/>
        <v>2018</v>
      </c>
      <c r="L49" s="66">
        <f t="shared" si="18"/>
        <v>39</v>
      </c>
      <c r="M49" s="66">
        <f t="shared" si="19"/>
        <v>39</v>
      </c>
      <c r="N49" s="147">
        <f t="shared" si="20"/>
        <v>110</v>
      </c>
      <c r="O49" s="143">
        <f t="shared" si="21"/>
        <v>0</v>
      </c>
      <c r="P49" s="144" t="s">
        <v>229</v>
      </c>
      <c r="Q49" s="37">
        <v>116</v>
      </c>
      <c r="R49" s="145"/>
      <c r="S49" s="39">
        <v>6</v>
      </c>
      <c r="T49" s="42">
        <v>6</v>
      </c>
      <c r="U49" s="146">
        <f t="shared" si="0"/>
        <v>0</v>
      </c>
      <c r="V49" s="146">
        <f t="shared" si="1"/>
        <v>6</v>
      </c>
      <c r="W49" s="146">
        <f t="shared" si="2"/>
        <v>0</v>
      </c>
      <c r="X49" s="146">
        <f t="shared" si="3"/>
        <v>0</v>
      </c>
      <c r="Y49" s="129">
        <f t="shared" si="4"/>
        <v>0</v>
      </c>
      <c r="Z49" s="129">
        <f t="shared" si="5"/>
        <v>0</v>
      </c>
      <c r="AA49" s="129">
        <f t="shared" si="6"/>
        <v>0</v>
      </c>
      <c r="AB49" s="67"/>
    </row>
    <row r="50" spans="1:28" ht="15">
      <c r="A50" s="66">
        <f t="shared" si="7"/>
        <v>0</v>
      </c>
      <c r="B50" s="66">
        <f t="shared" si="8"/>
        <v>0</v>
      </c>
      <c r="C50" s="66">
        <f t="shared" si="9"/>
        <v>0</v>
      </c>
      <c r="D50" s="66">
        <f t="shared" si="10"/>
        <v>0</v>
      </c>
      <c r="E50" s="66">
        <f t="shared" si="11"/>
        <v>0</v>
      </c>
      <c r="F50" s="141">
        <f t="shared" si="12"/>
        <v>0</v>
      </c>
      <c r="G50" s="141">
        <f t="shared" si="13"/>
        <v>0</v>
      </c>
      <c r="H50" s="66">
        <f t="shared" si="14"/>
        <v>0</v>
      </c>
      <c r="I50" s="66">
        <f t="shared" si="15"/>
        <v>110</v>
      </c>
      <c r="J50" s="66">
        <f t="shared" si="16"/>
        <v>0</v>
      </c>
      <c r="K50" s="141">
        <f t="shared" si="17"/>
        <v>2018</v>
      </c>
      <c r="L50" s="66">
        <f t="shared" si="18"/>
        <v>39</v>
      </c>
      <c r="M50" s="66">
        <f t="shared" si="19"/>
        <v>39</v>
      </c>
      <c r="N50" s="147">
        <f t="shared" si="20"/>
        <v>110</v>
      </c>
      <c r="O50" s="143">
        <f t="shared" si="21"/>
        <v>0</v>
      </c>
      <c r="P50" s="144" t="s">
        <v>229</v>
      </c>
      <c r="Q50" s="37">
        <v>117</v>
      </c>
      <c r="R50" s="145"/>
      <c r="S50" s="39">
        <v>6</v>
      </c>
      <c r="T50" s="42">
        <v>5</v>
      </c>
      <c r="U50" s="146">
        <f t="shared" si="0"/>
        <v>1</v>
      </c>
      <c r="V50" s="146">
        <f t="shared" si="1"/>
        <v>5.5</v>
      </c>
      <c r="W50" s="146">
        <f t="shared" si="2"/>
        <v>0.09090909090909091</v>
      </c>
      <c r="X50" s="146">
        <f t="shared" si="3"/>
        <v>0.5</v>
      </c>
      <c r="Y50" s="129">
        <f t="shared" si="4"/>
        <v>0.7071067811865476</v>
      </c>
      <c r="Z50" s="129">
        <f t="shared" si="5"/>
        <v>0.128564869306645</v>
      </c>
      <c r="AA50" s="129">
        <f t="shared" si="6"/>
        <v>0.09090909090909091</v>
      </c>
      <c r="AB50" s="67"/>
    </row>
    <row r="51" spans="1:28" ht="15">
      <c r="A51" s="66">
        <f t="shared" si="7"/>
        <v>0</v>
      </c>
      <c r="B51" s="66">
        <f t="shared" si="8"/>
        <v>0</v>
      </c>
      <c r="C51" s="66">
        <f t="shared" si="9"/>
        <v>0</v>
      </c>
      <c r="D51" s="66">
        <f t="shared" si="10"/>
        <v>0</v>
      </c>
      <c r="E51" s="66">
        <f t="shared" si="11"/>
        <v>0</v>
      </c>
      <c r="F51" s="141">
        <f t="shared" si="12"/>
        <v>0</v>
      </c>
      <c r="G51" s="141">
        <f t="shared" si="13"/>
        <v>0</v>
      </c>
      <c r="H51" s="66">
        <f t="shared" si="14"/>
        <v>0</v>
      </c>
      <c r="I51" s="66">
        <f t="shared" si="15"/>
        <v>110</v>
      </c>
      <c r="J51" s="66">
        <f t="shared" si="16"/>
        <v>0</v>
      </c>
      <c r="K51" s="141">
        <f t="shared" si="17"/>
        <v>2018</v>
      </c>
      <c r="L51" s="66">
        <f t="shared" si="18"/>
        <v>39</v>
      </c>
      <c r="M51" s="66">
        <f t="shared" si="19"/>
        <v>39</v>
      </c>
      <c r="N51" s="147">
        <f t="shared" si="20"/>
        <v>110</v>
      </c>
      <c r="O51" s="143">
        <f t="shared" si="21"/>
        <v>0</v>
      </c>
      <c r="P51" s="144" t="s">
        <v>229</v>
      </c>
      <c r="Q51" s="37">
        <v>118</v>
      </c>
      <c r="R51" s="145"/>
      <c r="S51" s="39">
        <v>6</v>
      </c>
      <c r="T51" s="42">
        <v>5</v>
      </c>
      <c r="U51" s="146">
        <f t="shared" si="0"/>
        <v>1</v>
      </c>
      <c r="V51" s="146">
        <f t="shared" si="1"/>
        <v>5.5</v>
      </c>
      <c r="W51" s="146">
        <f t="shared" si="2"/>
        <v>0.09090909090909091</v>
      </c>
      <c r="X51" s="146">
        <f t="shared" si="3"/>
        <v>0.5</v>
      </c>
      <c r="Y51" s="129">
        <f t="shared" si="4"/>
        <v>0.7071067811865476</v>
      </c>
      <c r="Z51" s="129">
        <f t="shared" si="5"/>
        <v>0.128564869306645</v>
      </c>
      <c r="AA51" s="129">
        <f t="shared" si="6"/>
        <v>0.09090909090909091</v>
      </c>
      <c r="AB51" s="67"/>
    </row>
    <row r="52" spans="1:28" ht="15">
      <c r="A52" s="66">
        <f t="shared" si="7"/>
        <v>0</v>
      </c>
      <c r="B52" s="66">
        <f t="shared" si="8"/>
        <v>0</v>
      </c>
      <c r="C52" s="66">
        <f t="shared" si="9"/>
        <v>0</v>
      </c>
      <c r="D52" s="66">
        <f t="shared" si="10"/>
        <v>0</v>
      </c>
      <c r="E52" s="66">
        <f t="shared" si="11"/>
        <v>0</v>
      </c>
      <c r="F52" s="141">
        <f t="shared" si="12"/>
        <v>0</v>
      </c>
      <c r="G52" s="141">
        <f t="shared" si="13"/>
        <v>0</v>
      </c>
      <c r="H52" s="66">
        <f t="shared" si="14"/>
        <v>0</v>
      </c>
      <c r="I52" s="66">
        <f t="shared" si="15"/>
        <v>110</v>
      </c>
      <c r="J52" s="66">
        <f t="shared" si="16"/>
        <v>0</v>
      </c>
      <c r="K52" s="141">
        <f t="shared" si="17"/>
        <v>2018</v>
      </c>
      <c r="L52" s="66">
        <f t="shared" si="18"/>
        <v>39</v>
      </c>
      <c r="M52" s="66">
        <f t="shared" si="19"/>
        <v>39</v>
      </c>
      <c r="N52" s="147">
        <f t="shared" si="20"/>
        <v>110</v>
      </c>
      <c r="O52" s="143">
        <f t="shared" si="21"/>
        <v>0</v>
      </c>
      <c r="P52" s="144" t="s">
        <v>229</v>
      </c>
      <c r="Q52" s="37">
        <v>119</v>
      </c>
      <c r="R52" s="145"/>
      <c r="S52" s="39">
        <v>6</v>
      </c>
      <c r="T52" s="42">
        <v>6</v>
      </c>
      <c r="U52" s="146">
        <f t="shared" si="0"/>
        <v>0</v>
      </c>
      <c r="V52" s="146">
        <f t="shared" si="1"/>
        <v>6</v>
      </c>
      <c r="W52" s="146">
        <f t="shared" si="2"/>
        <v>0</v>
      </c>
      <c r="X52" s="146">
        <f t="shared" si="3"/>
        <v>0</v>
      </c>
      <c r="Y52" s="129">
        <f t="shared" si="4"/>
        <v>0</v>
      </c>
      <c r="Z52" s="129">
        <f t="shared" si="5"/>
        <v>0</v>
      </c>
      <c r="AA52" s="129">
        <f t="shared" si="6"/>
        <v>0</v>
      </c>
      <c r="AB52" s="67"/>
    </row>
    <row r="53" spans="1:28" ht="15">
      <c r="A53" s="66">
        <f t="shared" si="7"/>
        <v>0</v>
      </c>
      <c r="B53" s="66">
        <f t="shared" si="8"/>
        <v>0</v>
      </c>
      <c r="C53" s="66">
        <f t="shared" si="9"/>
        <v>0</v>
      </c>
      <c r="D53" s="66">
        <f t="shared" si="10"/>
        <v>0</v>
      </c>
      <c r="E53" s="66">
        <f t="shared" si="11"/>
        <v>0</v>
      </c>
      <c r="F53" s="141">
        <f t="shared" si="12"/>
        <v>0</v>
      </c>
      <c r="G53" s="141">
        <f t="shared" si="13"/>
        <v>0</v>
      </c>
      <c r="H53" s="66">
        <f t="shared" si="14"/>
        <v>0</v>
      </c>
      <c r="I53" s="66">
        <f t="shared" si="15"/>
        <v>110</v>
      </c>
      <c r="J53" s="66">
        <f t="shared" si="16"/>
        <v>0</v>
      </c>
      <c r="K53" s="141">
        <f t="shared" si="17"/>
        <v>2018</v>
      </c>
      <c r="L53" s="66">
        <f t="shared" si="18"/>
        <v>39</v>
      </c>
      <c r="M53" s="66">
        <f t="shared" si="19"/>
        <v>39</v>
      </c>
      <c r="N53" s="147">
        <f t="shared" si="20"/>
        <v>110</v>
      </c>
      <c r="O53" s="143">
        <f t="shared" si="21"/>
        <v>0</v>
      </c>
      <c r="P53" s="144" t="s">
        <v>229</v>
      </c>
      <c r="Q53" s="37">
        <v>120</v>
      </c>
      <c r="R53" s="145"/>
      <c r="S53" s="39">
        <v>6</v>
      </c>
      <c r="T53" s="42">
        <v>6</v>
      </c>
      <c r="U53" s="146">
        <f t="shared" si="0"/>
        <v>0</v>
      </c>
      <c r="V53" s="146">
        <f t="shared" si="1"/>
        <v>6</v>
      </c>
      <c r="W53" s="146">
        <f t="shared" si="2"/>
        <v>0</v>
      </c>
      <c r="X53" s="146">
        <f t="shared" si="3"/>
        <v>0</v>
      </c>
      <c r="Y53" s="129">
        <f t="shared" si="4"/>
        <v>0</v>
      </c>
      <c r="Z53" s="129">
        <f t="shared" si="5"/>
        <v>0</v>
      </c>
      <c r="AA53" s="129">
        <f t="shared" si="6"/>
        <v>0</v>
      </c>
      <c r="AB53" s="67"/>
    </row>
    <row r="54" spans="1:28" ht="15">
      <c r="A54" s="66">
        <f t="shared" si="7"/>
        <v>0</v>
      </c>
      <c r="B54" s="66">
        <f t="shared" si="8"/>
        <v>0</v>
      </c>
      <c r="C54" s="66">
        <f t="shared" si="9"/>
        <v>0</v>
      </c>
      <c r="D54" s="66">
        <f t="shared" si="10"/>
        <v>0</v>
      </c>
      <c r="E54" s="66">
        <f t="shared" si="11"/>
        <v>0</v>
      </c>
      <c r="F54" s="141">
        <f t="shared" si="12"/>
        <v>0</v>
      </c>
      <c r="G54" s="141">
        <f t="shared" si="13"/>
        <v>0</v>
      </c>
      <c r="H54" s="66">
        <f t="shared" si="14"/>
        <v>0</v>
      </c>
      <c r="I54" s="66">
        <f t="shared" si="15"/>
        <v>110</v>
      </c>
      <c r="J54" s="66">
        <f t="shared" si="16"/>
        <v>0</v>
      </c>
      <c r="K54" s="141">
        <f t="shared" si="17"/>
        <v>2018</v>
      </c>
      <c r="L54" s="66">
        <f t="shared" si="18"/>
        <v>39</v>
      </c>
      <c r="M54" s="66">
        <f t="shared" si="19"/>
        <v>39</v>
      </c>
      <c r="N54" s="147">
        <f t="shared" si="20"/>
        <v>110</v>
      </c>
      <c r="O54" s="143">
        <f t="shared" si="21"/>
        <v>0</v>
      </c>
      <c r="P54" s="144" t="s">
        <v>229</v>
      </c>
      <c r="Q54" s="37">
        <v>121</v>
      </c>
      <c r="R54" s="145"/>
      <c r="S54" s="39">
        <v>5</v>
      </c>
      <c r="T54" s="42">
        <v>5</v>
      </c>
      <c r="U54" s="146">
        <f t="shared" si="0"/>
        <v>0</v>
      </c>
      <c r="V54" s="146">
        <f t="shared" si="1"/>
        <v>5</v>
      </c>
      <c r="W54" s="146">
        <f t="shared" si="2"/>
        <v>0</v>
      </c>
      <c r="X54" s="146">
        <f t="shared" si="3"/>
        <v>0</v>
      </c>
      <c r="Y54" s="129">
        <f t="shared" si="4"/>
        <v>0</v>
      </c>
      <c r="Z54" s="129">
        <f t="shared" si="5"/>
        <v>0</v>
      </c>
      <c r="AA54" s="129">
        <f t="shared" si="6"/>
        <v>0</v>
      </c>
      <c r="AB54" s="67"/>
    </row>
    <row r="55" spans="1:28" ht="15">
      <c r="A55" s="66">
        <f t="shared" si="7"/>
        <v>0</v>
      </c>
      <c r="B55" s="66">
        <f t="shared" si="8"/>
        <v>0</v>
      </c>
      <c r="C55" s="66">
        <f t="shared" si="9"/>
        <v>0</v>
      </c>
      <c r="D55" s="66">
        <f t="shared" si="10"/>
        <v>0</v>
      </c>
      <c r="E55" s="66">
        <f t="shared" si="11"/>
        <v>0</v>
      </c>
      <c r="F55" s="141">
        <f t="shared" si="12"/>
        <v>0</v>
      </c>
      <c r="G55" s="141">
        <f t="shared" si="13"/>
        <v>0</v>
      </c>
      <c r="H55" s="66">
        <f t="shared" si="14"/>
        <v>0</v>
      </c>
      <c r="I55" s="66">
        <f t="shared" si="15"/>
        <v>110</v>
      </c>
      <c r="J55" s="66">
        <f t="shared" si="16"/>
        <v>0</v>
      </c>
      <c r="K55" s="141">
        <f t="shared" si="17"/>
        <v>2018</v>
      </c>
      <c r="L55" s="66">
        <f t="shared" si="18"/>
        <v>39</v>
      </c>
      <c r="M55" s="66">
        <f t="shared" si="19"/>
        <v>39</v>
      </c>
      <c r="N55" s="147">
        <f t="shared" si="20"/>
        <v>110</v>
      </c>
      <c r="O55" s="143">
        <f t="shared" si="21"/>
        <v>0</v>
      </c>
      <c r="P55" s="144" t="s">
        <v>229</v>
      </c>
      <c r="Q55" s="37">
        <v>122</v>
      </c>
      <c r="R55" s="145"/>
      <c r="S55" s="39">
        <v>6</v>
      </c>
      <c r="T55" s="42">
        <v>6</v>
      </c>
      <c r="U55" s="146">
        <f t="shared" si="0"/>
        <v>0</v>
      </c>
      <c r="V55" s="146">
        <f t="shared" si="1"/>
        <v>6</v>
      </c>
      <c r="W55" s="146">
        <f t="shared" si="2"/>
        <v>0</v>
      </c>
      <c r="X55" s="146">
        <f t="shared" si="3"/>
        <v>0</v>
      </c>
      <c r="Y55" s="129">
        <f t="shared" si="4"/>
        <v>0</v>
      </c>
      <c r="Z55" s="129">
        <f t="shared" si="5"/>
        <v>0</v>
      </c>
      <c r="AA55" s="129">
        <f t="shared" si="6"/>
        <v>0</v>
      </c>
      <c r="AB55" s="67"/>
    </row>
    <row r="56" spans="1:28" ht="15.75">
      <c r="A56" s="66">
        <f t="shared" si="7"/>
        <v>0</v>
      </c>
      <c r="B56" s="66">
        <f t="shared" si="8"/>
        <v>0</v>
      </c>
      <c r="C56" s="66">
        <f t="shared" si="9"/>
        <v>0</v>
      </c>
      <c r="D56" s="66">
        <f t="shared" si="10"/>
        <v>0</v>
      </c>
      <c r="E56" s="66">
        <f t="shared" si="11"/>
        <v>0</v>
      </c>
      <c r="F56" s="141">
        <f t="shared" si="12"/>
        <v>0</v>
      </c>
      <c r="G56" s="141">
        <f t="shared" si="13"/>
        <v>0</v>
      </c>
      <c r="H56" s="66">
        <f t="shared" si="14"/>
        <v>0</v>
      </c>
      <c r="I56" s="66">
        <f t="shared" si="15"/>
        <v>110</v>
      </c>
      <c r="J56" s="66">
        <f t="shared" si="16"/>
        <v>0</v>
      </c>
      <c r="K56" s="141">
        <f t="shared" si="17"/>
        <v>2018</v>
      </c>
      <c r="L56" s="66">
        <f t="shared" si="18"/>
        <v>39</v>
      </c>
      <c r="M56" s="66">
        <f t="shared" si="19"/>
        <v>39</v>
      </c>
      <c r="N56" s="147">
        <f t="shared" si="20"/>
        <v>110</v>
      </c>
      <c r="O56" s="143">
        <f t="shared" si="21"/>
        <v>0</v>
      </c>
      <c r="P56" s="144" t="s">
        <v>229</v>
      </c>
      <c r="Q56" s="46">
        <v>123</v>
      </c>
      <c r="R56" s="145"/>
      <c r="S56" s="34">
        <v>7</v>
      </c>
      <c r="T56" s="48">
        <v>7</v>
      </c>
      <c r="U56" s="146">
        <f t="shared" si="0"/>
        <v>0</v>
      </c>
      <c r="V56" s="146">
        <f t="shared" si="1"/>
        <v>7</v>
      </c>
      <c r="W56" s="146">
        <f t="shared" si="2"/>
        <v>0</v>
      </c>
      <c r="X56" s="146">
        <f t="shared" si="3"/>
        <v>0</v>
      </c>
      <c r="Y56" s="129">
        <f t="shared" si="4"/>
        <v>0</v>
      </c>
      <c r="Z56" s="129">
        <f t="shared" si="5"/>
        <v>0</v>
      </c>
      <c r="AA56" s="129">
        <f t="shared" si="6"/>
        <v>0</v>
      </c>
      <c r="AB56" s="67"/>
    </row>
    <row r="57" spans="14:28" ht="7.5">
      <c r="N57" s="148"/>
      <c r="O57" s="149" t="s">
        <v>21</v>
      </c>
      <c r="P57" s="149"/>
      <c r="Q57" s="149"/>
      <c r="R57" s="149"/>
      <c r="S57" s="149" t="s">
        <v>230</v>
      </c>
      <c r="T57" s="149"/>
      <c r="U57" s="149"/>
      <c r="V57" s="148" t="s">
        <v>21</v>
      </c>
      <c r="W57" s="148" t="s">
        <v>21</v>
      </c>
      <c r="X57" s="148" t="s">
        <v>21</v>
      </c>
      <c r="Y57" s="149" t="s">
        <v>21</v>
      </c>
      <c r="Z57" s="149"/>
      <c r="AA57" s="149"/>
      <c r="AB57" s="67"/>
    </row>
    <row r="58" spans="15:27" ht="7.5">
      <c r="O58" s="81" t="s">
        <v>231</v>
      </c>
      <c r="P58" s="81"/>
      <c r="Q58" s="81"/>
      <c r="R58" s="81"/>
      <c r="S58" s="81">
        <f>MAX(S18:S56)</f>
        <v>7</v>
      </c>
      <c r="T58" s="81">
        <f>MAX(T18:T56)</f>
        <v>7</v>
      </c>
      <c r="U58" s="81">
        <f>MAX(U18:U56)</f>
        <v>2</v>
      </c>
      <c r="V58" s="81"/>
      <c r="W58" s="81">
        <f>MAX(W18:W56)</f>
        <v>0.16666666666666666</v>
      </c>
      <c r="X58" s="81">
        <f>MAX(X18:X56)</f>
        <v>2</v>
      </c>
      <c r="Y58" s="81"/>
      <c r="Z58" s="81"/>
      <c r="AA58" s="81"/>
    </row>
    <row r="59" spans="15:27" ht="7.5">
      <c r="O59" s="81" t="s">
        <v>232</v>
      </c>
      <c r="P59" s="81"/>
      <c r="Q59" s="81"/>
      <c r="R59" s="81"/>
      <c r="S59" s="81">
        <f>MIN(S18:S56)</f>
        <v>3</v>
      </c>
      <c r="T59" s="81">
        <f>MIN(T18:T56)</f>
        <v>4</v>
      </c>
      <c r="U59" s="81">
        <f>MIN(U18:U56)</f>
        <v>0</v>
      </c>
      <c r="V59" s="81"/>
      <c r="W59" s="81">
        <f>MIN(W18:W56)</f>
        <v>0</v>
      </c>
      <c r="X59" s="81">
        <f>MIN(X18:X56)</f>
        <v>0</v>
      </c>
      <c r="Y59" s="81"/>
      <c r="Z59" s="81"/>
      <c r="AA59" s="81"/>
    </row>
    <row r="60" spans="15:27" ht="7.5">
      <c r="O60" s="81" t="s">
        <v>223</v>
      </c>
      <c r="P60" s="81"/>
      <c r="Q60" s="81"/>
      <c r="R60" s="81"/>
      <c r="S60" s="81">
        <f>ROUND(AVERAGE(S18:S56),2)</f>
        <v>5.51</v>
      </c>
      <c r="T60" s="81">
        <f>ROUND(AVERAGE(T18:T56),2)</f>
        <v>5.38</v>
      </c>
      <c r="U60" s="81">
        <f>ROUND(AVERAGE(U18:U56),2)</f>
        <v>0.49</v>
      </c>
      <c r="V60" s="81">
        <f>AVERAGE(V18:V56)</f>
        <v>5.448717948717949</v>
      </c>
      <c r="W60" s="81">
        <f>AVERAGE(W18:W56)</f>
        <v>0.04483408329562176</v>
      </c>
      <c r="X60" s="81">
        <f>AVERAGE(X18:X56)</f>
        <v>0.2692307692307692</v>
      </c>
      <c r="Y60" s="81">
        <f>AVERAGE(Y18:Y56)</f>
        <v>0.3444879190396001</v>
      </c>
      <c r="Z60" s="81">
        <f>AVERAGE(Z18:Z56)</f>
        <v>0.06340496865323332</v>
      </c>
      <c r="AA60" s="81">
        <f>AVERAGE(AA18:AA56)</f>
        <v>0.04483408329562176</v>
      </c>
    </row>
    <row r="61" spans="15:27" ht="7.5">
      <c r="O61" s="81" t="s">
        <v>233</v>
      </c>
      <c r="P61" s="81"/>
      <c r="Q61" s="81"/>
      <c r="R61" s="81"/>
      <c r="S61" s="81"/>
      <c r="T61" s="81"/>
      <c r="V61" s="150" t="s">
        <v>21</v>
      </c>
      <c r="W61" s="151">
        <f>W60</f>
        <v>0.04483408329562175</v>
      </c>
      <c r="X61" s="81"/>
      <c r="Y61" s="81"/>
      <c r="Z61" s="81"/>
      <c r="AA61" s="81"/>
    </row>
    <row r="62" spans="15:27" ht="7.5">
      <c r="O62" s="81" t="s">
        <v>212</v>
      </c>
      <c r="P62" s="81"/>
      <c r="Q62" s="81"/>
      <c r="R62" s="81"/>
      <c r="S62" s="81"/>
      <c r="T62" s="81"/>
      <c r="U62" s="81"/>
      <c r="V62" s="81"/>
      <c r="W62" s="81" t="s">
        <v>21</v>
      </c>
      <c r="X62" s="138">
        <f>AVERAGE(X18:X56)</f>
        <v>0.2692307692307692</v>
      </c>
      <c r="Y62" s="81"/>
      <c r="Z62" s="81"/>
      <c r="AA62" s="81"/>
    </row>
    <row r="63" spans="15:27" ht="7.5">
      <c r="O63" s="81" t="s">
        <v>234</v>
      </c>
      <c r="P63" s="81"/>
      <c r="Q63" s="81"/>
      <c r="R63" s="81"/>
      <c r="S63" s="81"/>
      <c r="T63" s="81"/>
      <c r="U63" s="81"/>
      <c r="V63" s="81"/>
      <c r="X63" s="81" t="s">
        <v>21</v>
      </c>
      <c r="Y63" s="138">
        <f>SQRT(X62)</f>
        <v>0.5188745216627708</v>
      </c>
      <c r="Z63" s="81"/>
      <c r="AA63" s="81"/>
    </row>
    <row r="64" spans="15:27" ht="7.5">
      <c r="O64" s="81" t="s">
        <v>235</v>
      </c>
      <c r="P64" s="81"/>
      <c r="Q64" s="81"/>
      <c r="R64" s="81"/>
      <c r="S64" s="81"/>
      <c r="T64" s="81"/>
      <c r="U64" s="81"/>
      <c r="V64" s="81"/>
      <c r="W64" s="81"/>
      <c r="X64" s="81"/>
      <c r="Y64" s="81" t="s">
        <v>21</v>
      </c>
      <c r="Z64" s="152">
        <f>Y63/V60</f>
        <v>0.09522873574046146</v>
      </c>
      <c r="AA64" s="81"/>
    </row>
    <row r="65" spans="15:27" ht="7.5">
      <c r="O65" s="81" t="s">
        <v>236</v>
      </c>
      <c r="P65" s="81"/>
      <c r="Q65" s="81"/>
      <c r="R65" s="81"/>
      <c r="S65" s="81"/>
      <c r="T65" s="81"/>
      <c r="U65" s="81"/>
      <c r="V65" s="81"/>
      <c r="W65" s="81"/>
      <c r="X65" s="81"/>
      <c r="Y65" s="81"/>
      <c r="Z65" s="81" t="s">
        <v>21</v>
      </c>
      <c r="AA65" s="152">
        <f>Z64/SQRT(2)</f>
        <v>0.06733688480590204</v>
      </c>
    </row>
  </sheetData>
  <sheetProtection selectLockedCells="1" selectUnlockedCells="1"/>
  <mergeCells count="6">
    <mergeCell ref="Q14:R14"/>
    <mergeCell ref="S14:T14"/>
    <mergeCell ref="O17:R17"/>
    <mergeCell ref="O57:R57"/>
    <mergeCell ref="S57:U57"/>
    <mergeCell ref="Y57:AA57"/>
  </mergeCells>
  <printOptions/>
  <pageMargins left="0.75" right="0.75" top="1" bottom="1" header="0.5118110236220472" footer="0.5118110236220472"/>
  <pageSetup horizontalDpi="300" verticalDpi="300" orientation="portrait"/>
  <drawing r:id="rId1"/>
</worksheet>
</file>

<file path=xl/worksheets/sheet7.xml><?xml version="1.0" encoding="utf-8"?>
<worksheet xmlns="http://schemas.openxmlformats.org/spreadsheetml/2006/main" xmlns:r="http://schemas.openxmlformats.org/officeDocument/2006/relationships">
  <dimension ref="A1:AF80"/>
  <sheetViews>
    <sheetView workbookViewId="0" topLeftCell="N1">
      <selection activeCell="AD33" sqref="AD33"/>
    </sheetView>
  </sheetViews>
  <sheetFormatPr defaultColWidth="9.33203125" defaultRowHeight="11.25"/>
  <cols>
    <col min="1" max="3" width="10.66015625" style="66" hidden="1" customWidth="1"/>
    <col min="4" max="4" width="12.33203125" style="66" hidden="1" customWidth="1"/>
    <col min="5" max="5" width="12.83203125" style="66" hidden="1" customWidth="1"/>
    <col min="6" max="9" width="10.66015625" style="66" hidden="1" customWidth="1"/>
    <col min="10" max="10" width="9" style="66" hidden="1" customWidth="1"/>
    <col min="11" max="11" width="7.66015625" style="66" hidden="1" customWidth="1"/>
    <col min="12" max="12" width="10.66015625" style="66" hidden="1" customWidth="1"/>
    <col min="13" max="13" width="12.66015625" style="66" hidden="1" customWidth="1"/>
    <col min="14" max="14" width="13" style="66" customWidth="1"/>
    <col min="15" max="15" width="14.33203125" style="66" customWidth="1"/>
    <col min="16" max="16" width="2.33203125" style="66" customWidth="1"/>
    <col min="17" max="17" width="6.16015625" style="66" customWidth="1"/>
    <col min="18" max="18" width="6.16015625" style="66" hidden="1" customWidth="1"/>
    <col min="19" max="19" width="8.16015625" style="66" customWidth="1"/>
    <col min="20" max="20" width="8.5" style="66" customWidth="1"/>
    <col min="21" max="21" width="14.83203125" style="66" customWidth="1"/>
    <col min="22" max="22" width="7.5" style="66" customWidth="1"/>
    <col min="23" max="23" width="12.66015625" style="66" customWidth="1"/>
    <col min="24" max="24" width="9.16015625" style="66" customWidth="1"/>
    <col min="25" max="25" width="8.16015625" style="66" customWidth="1"/>
    <col min="26" max="26" width="11" style="66" customWidth="1"/>
    <col min="27" max="27" width="9.33203125" style="66" customWidth="1"/>
    <col min="28" max="16384" width="10.33203125" style="66" customWidth="1"/>
  </cols>
  <sheetData>
    <row r="1" ht="9.75">
      <c r="AB1" s="67"/>
    </row>
    <row r="2" ht="9.75">
      <c r="AB2" s="67"/>
    </row>
    <row r="3" ht="9.75">
      <c r="AB3" s="67"/>
    </row>
    <row r="4" s="67" customFormat="1" ht="9.75"/>
    <row r="5" spans="14:28" ht="9.75">
      <c r="N5" s="68" t="s">
        <v>166</v>
      </c>
      <c r="O5" s="69">
        <v>2018</v>
      </c>
      <c r="P5" s="70"/>
      <c r="Q5" s="70"/>
      <c r="R5" s="70"/>
      <c r="S5" s="71"/>
      <c r="T5" s="72" t="s">
        <v>167</v>
      </c>
      <c r="U5" s="73" t="s">
        <v>3</v>
      </c>
      <c r="V5" s="67"/>
      <c r="W5" s="74" t="s">
        <v>168</v>
      </c>
      <c r="X5" s="75">
        <v>54</v>
      </c>
      <c r="Y5" s="76"/>
      <c r="Z5" s="77" t="s">
        <v>169</v>
      </c>
      <c r="AA5" s="78">
        <f>(COUNTIF(U18:U71,"0")/X6)</f>
        <v>0.7407407407407407</v>
      </c>
      <c r="AB5" s="67"/>
    </row>
    <row r="6" spans="14:28" ht="9.75">
      <c r="N6" s="79" t="s">
        <v>170</v>
      </c>
      <c r="O6" s="80"/>
      <c r="P6" s="81"/>
      <c r="Q6" s="81"/>
      <c r="R6" s="81"/>
      <c r="S6" s="82"/>
      <c r="T6" s="83" t="s">
        <v>171</v>
      </c>
      <c r="U6" s="84">
        <v>110</v>
      </c>
      <c r="V6" s="67"/>
      <c r="W6" s="85" t="s">
        <v>172</v>
      </c>
      <c r="X6" s="86">
        <f>COUNTA(S18:S71)</f>
        <v>54</v>
      </c>
      <c r="Y6" s="86"/>
      <c r="Z6" s="87" t="s">
        <v>173</v>
      </c>
      <c r="AA6" s="88">
        <f>W75</f>
        <v>0.028114478114478113</v>
      </c>
      <c r="AB6" s="67"/>
    </row>
    <row r="7" spans="14:28" ht="9.75">
      <c r="N7" s="89" t="s">
        <v>174</v>
      </c>
      <c r="O7" s="90"/>
      <c r="P7" s="91"/>
      <c r="Q7" s="91"/>
      <c r="R7" s="91"/>
      <c r="S7" s="92"/>
      <c r="T7" s="83" t="s">
        <v>175</v>
      </c>
      <c r="U7" s="93" t="s">
        <v>21</v>
      </c>
      <c r="V7" s="67"/>
      <c r="W7" s="85" t="s">
        <v>176</v>
      </c>
      <c r="X7" s="94">
        <f>X6/X5</f>
        <v>1</v>
      </c>
      <c r="Y7" s="94"/>
      <c r="Z7" s="87" t="s">
        <v>177</v>
      </c>
      <c r="AA7" s="95">
        <f>Y78</f>
        <v>0.4303314829119352</v>
      </c>
      <c r="AB7" s="67"/>
    </row>
    <row r="8" spans="14:28" ht="9.75">
      <c r="N8" s="96" t="s">
        <v>178</v>
      </c>
      <c r="O8" s="97"/>
      <c r="P8" s="98"/>
      <c r="Q8" s="98"/>
      <c r="R8" s="98"/>
      <c r="S8" s="99"/>
      <c r="T8" s="100"/>
      <c r="U8" s="101">
        <f>VLOOKUP(U6,'[3]SPECIES_CODES'!A2:B58,2,FALSE)</f>
        <v>0</v>
      </c>
      <c r="V8" s="67"/>
      <c r="W8" s="85" t="s">
        <v>179</v>
      </c>
      <c r="X8" s="102">
        <f>COUNTIF(U18:U71,"0")</f>
        <v>40</v>
      </c>
      <c r="Y8" s="102"/>
      <c r="Z8" s="87" t="s">
        <v>180</v>
      </c>
      <c r="AA8" s="103">
        <f>Z75</f>
        <v>0.03975987624853651</v>
      </c>
      <c r="AB8" s="67"/>
    </row>
    <row r="9" spans="14:28" ht="7.5">
      <c r="N9" s="67"/>
      <c r="O9" s="67"/>
      <c r="P9" s="67"/>
      <c r="Q9" s="67"/>
      <c r="R9" s="67"/>
      <c r="S9" s="67"/>
      <c r="T9" s="67"/>
      <c r="U9" s="67"/>
      <c r="V9" s="67"/>
      <c r="W9" s="104" t="s">
        <v>21</v>
      </c>
      <c r="X9" s="105" t="s">
        <v>21</v>
      </c>
      <c r="Y9" s="105"/>
      <c r="Z9" s="106" t="s">
        <v>181</v>
      </c>
      <c r="AA9" s="107">
        <f>AA75</f>
        <v>0.028114478114478113</v>
      </c>
      <c r="AB9" s="67"/>
    </row>
    <row r="10" spans="14:28" ht="7.5">
      <c r="N10" s="108" t="s">
        <v>182</v>
      </c>
      <c r="O10" s="109" t="s">
        <v>33</v>
      </c>
      <c r="P10" s="110"/>
      <c r="Q10" s="110"/>
      <c r="R10" s="110"/>
      <c r="S10" s="111"/>
      <c r="T10" s="72" t="s">
        <v>183</v>
      </c>
      <c r="U10" s="112" t="s">
        <v>34</v>
      </c>
      <c r="V10" s="67"/>
      <c r="W10" s="67"/>
      <c r="X10" s="67" t="s">
        <v>21</v>
      </c>
      <c r="Y10" s="67"/>
      <c r="Z10" s="67"/>
      <c r="AA10" s="67"/>
      <c r="AB10" s="67"/>
    </row>
    <row r="11" spans="14:28" ht="7.5">
      <c r="N11" s="113" t="s">
        <v>184</v>
      </c>
      <c r="O11" s="114"/>
      <c r="P11" s="115"/>
      <c r="Q11" s="115"/>
      <c r="R11" s="115"/>
      <c r="S11" s="116"/>
      <c r="T11" s="117" t="s">
        <v>185</v>
      </c>
      <c r="U11" s="118"/>
      <c r="V11" s="67"/>
      <c r="W11" s="119"/>
      <c r="X11" s="82"/>
      <c r="Y11" s="82"/>
      <c r="Z11" s="67"/>
      <c r="AA11" s="67"/>
      <c r="AB11" s="67"/>
    </row>
    <row r="12" spans="14:28" ht="7.5">
      <c r="N12" s="67"/>
      <c r="O12" s="67"/>
      <c r="P12" s="67"/>
      <c r="Q12" s="67"/>
      <c r="R12" s="67"/>
      <c r="S12" s="67"/>
      <c r="T12" s="67"/>
      <c r="U12" s="67"/>
      <c r="V12" s="67"/>
      <c r="W12" s="120" t="s">
        <v>186</v>
      </c>
      <c r="X12" s="121" t="s">
        <v>187</v>
      </c>
      <c r="Y12" s="122"/>
      <c r="Z12" s="123" t="s">
        <v>188</v>
      </c>
      <c r="AA12" s="67"/>
      <c r="AB12" s="67"/>
    </row>
    <row r="13" spans="14:28" ht="7.5">
      <c r="N13" s="67"/>
      <c r="O13" s="67"/>
      <c r="P13" s="67"/>
      <c r="Q13" s="67"/>
      <c r="R13" s="67"/>
      <c r="S13" s="67"/>
      <c r="T13" s="67"/>
      <c r="U13" s="67"/>
      <c r="V13" s="67"/>
      <c r="W13" s="124" t="s">
        <v>189</v>
      </c>
      <c r="X13" s="121" t="s">
        <v>190</v>
      </c>
      <c r="Y13" s="122"/>
      <c r="Z13" s="123" t="s">
        <v>191</v>
      </c>
      <c r="AA13" s="67"/>
      <c r="AB13" s="67"/>
    </row>
    <row r="14" spans="1:32" s="128" customFormat="1" ht="27" customHeight="1">
      <c r="A14" s="125" t="s">
        <v>192</v>
      </c>
      <c r="B14" s="125" t="s">
        <v>193</v>
      </c>
      <c r="C14" s="125" t="s">
        <v>194</v>
      </c>
      <c r="D14" s="125" t="s">
        <v>195</v>
      </c>
      <c r="E14" s="125" t="s">
        <v>196</v>
      </c>
      <c r="F14" s="125" t="s">
        <v>197</v>
      </c>
      <c r="G14" s="125" t="s">
        <v>198</v>
      </c>
      <c r="H14" s="125" t="s">
        <v>199</v>
      </c>
      <c r="I14" s="125" t="s">
        <v>200</v>
      </c>
      <c r="J14" s="125" t="s">
        <v>35</v>
      </c>
      <c r="K14" s="125" t="s">
        <v>201</v>
      </c>
      <c r="L14" s="125" t="s">
        <v>168</v>
      </c>
      <c r="M14" s="125" t="s">
        <v>172</v>
      </c>
      <c r="N14" s="126" t="s">
        <v>202</v>
      </c>
      <c r="O14" s="126" t="s">
        <v>203</v>
      </c>
      <c r="P14" s="126" t="s">
        <v>204</v>
      </c>
      <c r="Q14" s="126" t="s">
        <v>205</v>
      </c>
      <c r="R14" s="126"/>
      <c r="S14" s="126" t="s">
        <v>206</v>
      </c>
      <c r="T14" s="126"/>
      <c r="U14" s="126" t="s">
        <v>207</v>
      </c>
      <c r="V14" s="126" t="s">
        <v>208</v>
      </c>
      <c r="W14" s="126" t="s">
        <v>209</v>
      </c>
      <c r="X14" s="127" t="s">
        <v>210</v>
      </c>
      <c r="Y14" s="127" t="s">
        <v>211</v>
      </c>
      <c r="Z14" s="126" t="s">
        <v>212</v>
      </c>
      <c r="AA14" s="126" t="s">
        <v>213</v>
      </c>
      <c r="AB14" s="126" t="s">
        <v>214</v>
      </c>
      <c r="AC14" s="125" t="s">
        <v>215</v>
      </c>
      <c r="AD14" s="125" t="s">
        <v>216</v>
      </c>
      <c r="AE14" s="125" t="s">
        <v>217</v>
      </c>
      <c r="AF14" s="125" t="s">
        <v>218</v>
      </c>
    </row>
    <row r="15" spans="1:32" ht="7.5">
      <c r="A15" s="129">
        <f>X13</f>
        <v>0</v>
      </c>
      <c r="B15" s="129">
        <f>X12</f>
        <v>0</v>
      </c>
      <c r="C15" s="129">
        <f>IF(O10=U10,"WITHIN","BETWEEN")</f>
        <v>0</v>
      </c>
      <c r="D15" s="129">
        <f>O10</f>
        <v>0</v>
      </c>
      <c r="E15" s="129">
        <f>U10</f>
        <v>0</v>
      </c>
      <c r="F15" s="130">
        <f>O11</f>
        <v>0</v>
      </c>
      <c r="G15" s="130">
        <f>U11</f>
        <v>0</v>
      </c>
      <c r="H15" s="129">
        <f>O7</f>
        <v>0</v>
      </c>
      <c r="I15" s="131">
        <f>U6</f>
        <v>110</v>
      </c>
      <c r="J15" s="129">
        <f>U5</f>
        <v>0</v>
      </c>
      <c r="K15" s="130">
        <f>O5</f>
        <v>2018</v>
      </c>
      <c r="L15" s="129">
        <f>X5</f>
        <v>54</v>
      </c>
      <c r="M15" s="129">
        <f>X6</f>
        <v>54</v>
      </c>
      <c r="N15" s="132">
        <f>X7</f>
        <v>1</v>
      </c>
      <c r="O15" s="133">
        <f>X8</f>
        <v>40</v>
      </c>
      <c r="P15" s="134">
        <f>AA5</f>
        <v>0.7407407407407407</v>
      </c>
      <c r="Q15" s="135">
        <f>MIN(S18:S37)</f>
        <v>4</v>
      </c>
      <c r="R15" s="136">
        <f>MAX(S18:S37)</f>
        <v>6</v>
      </c>
      <c r="S15" s="135">
        <f>MIN(T18:T37)</f>
        <v>4</v>
      </c>
      <c r="T15" s="136">
        <f>MAX(T18:T37)</f>
        <v>7</v>
      </c>
      <c r="U15" s="133">
        <f>S75</f>
        <v>5.43</v>
      </c>
      <c r="V15" s="133">
        <f>T75</f>
        <v>5.39</v>
      </c>
      <c r="W15" s="133">
        <f>U75</f>
        <v>0.3</v>
      </c>
      <c r="X15" s="133">
        <f>V75</f>
        <v>5.407407407407407</v>
      </c>
      <c r="Y15" s="132">
        <f>AA6</f>
        <v>0.028114478114478113</v>
      </c>
      <c r="Z15" s="133">
        <f>X77</f>
        <v>0.18518518518518517</v>
      </c>
      <c r="AA15" s="133">
        <f>Y78</f>
        <v>0.4303314829119352</v>
      </c>
      <c r="AB15" s="133">
        <f>Y75</f>
        <v>0.20951312035156971</v>
      </c>
      <c r="AC15" s="137">
        <f>Z79</f>
        <v>0.07958184957960444</v>
      </c>
      <c r="AD15" s="137">
        <f>Z75</f>
        <v>0.03975987624853651</v>
      </c>
      <c r="AE15" s="137">
        <f>AA80</f>
        <v>0.0562728654971061</v>
      </c>
      <c r="AF15" s="129">
        <f>AA75</f>
        <v>0.028114478114478113</v>
      </c>
    </row>
    <row r="16" spans="14:28" ht="7.5">
      <c r="N16" s="67"/>
      <c r="O16" s="67"/>
      <c r="P16" s="67"/>
      <c r="Q16" s="67"/>
      <c r="R16" s="67"/>
      <c r="S16" s="67"/>
      <c r="T16" s="67"/>
      <c r="U16" s="67"/>
      <c r="V16" s="67"/>
      <c r="W16" s="67"/>
      <c r="X16" s="92" t="s">
        <v>21</v>
      </c>
      <c r="Y16" s="92" t="s">
        <v>21</v>
      </c>
      <c r="Z16" s="67" t="s">
        <v>21</v>
      </c>
      <c r="AA16" s="67" t="s">
        <v>21</v>
      </c>
      <c r="AB16" s="67"/>
    </row>
    <row r="17" spans="14:28" s="138" customFormat="1" ht="15.75">
      <c r="N17" s="139" t="s">
        <v>200</v>
      </c>
      <c r="O17" s="140" t="s">
        <v>219</v>
      </c>
      <c r="P17" s="140"/>
      <c r="Q17" s="140"/>
      <c r="R17" s="140"/>
      <c r="S17" s="140" t="s">
        <v>220</v>
      </c>
      <c r="T17" s="140" t="s">
        <v>221</v>
      </c>
      <c r="U17" s="140" t="s">
        <v>222</v>
      </c>
      <c r="V17" s="140" t="s">
        <v>223</v>
      </c>
      <c r="W17" s="140" t="s">
        <v>224</v>
      </c>
      <c r="X17" s="140" t="s">
        <v>225</v>
      </c>
      <c r="Y17" s="140" t="s">
        <v>226</v>
      </c>
      <c r="Z17" s="140" t="s">
        <v>227</v>
      </c>
      <c r="AA17" s="140" t="s">
        <v>228</v>
      </c>
      <c r="AB17" s="82"/>
    </row>
    <row r="18" spans="1:28" ht="15">
      <c r="A18" s="66">
        <f>A15</f>
        <v>0</v>
      </c>
      <c r="B18" s="66">
        <f>B15</f>
        <v>0</v>
      </c>
      <c r="C18" s="66">
        <f>C15</f>
        <v>0</v>
      </c>
      <c r="D18" s="66">
        <f>D15</f>
        <v>0</v>
      </c>
      <c r="E18" s="66">
        <f>E15</f>
        <v>0</v>
      </c>
      <c r="F18" s="141">
        <f>F15</f>
        <v>0</v>
      </c>
      <c r="G18" s="141">
        <f>G15</f>
        <v>0</v>
      </c>
      <c r="H18" s="66">
        <f>H15</f>
        <v>0</v>
      </c>
      <c r="I18" s="66">
        <f>I15</f>
        <v>110</v>
      </c>
      <c r="J18" s="66">
        <f>J15</f>
        <v>0</v>
      </c>
      <c r="K18" s="141">
        <f>K15</f>
        <v>2018</v>
      </c>
      <c r="L18" s="66">
        <f>L15</f>
        <v>54</v>
      </c>
      <c r="M18" s="66">
        <f>M15</f>
        <v>54</v>
      </c>
      <c r="N18" s="142">
        <f>U6</f>
        <v>110</v>
      </c>
      <c r="O18" s="143">
        <f>U5</f>
        <v>0</v>
      </c>
      <c r="P18" s="144" t="s">
        <v>229</v>
      </c>
      <c r="Q18" s="32">
        <v>7</v>
      </c>
      <c r="R18" s="145"/>
      <c r="S18" s="34">
        <v>5</v>
      </c>
      <c r="T18" s="35">
        <v>7</v>
      </c>
      <c r="U18" s="146">
        <f aca="true" t="shared" si="0" ref="U18:U71">ABS(S18-T18)</f>
        <v>2</v>
      </c>
      <c r="V18" s="146">
        <f aca="true" t="shared" si="1" ref="V18:V71">AVERAGE(S18:T18)</f>
        <v>6</v>
      </c>
      <c r="W18" s="146">
        <f aca="true" t="shared" si="2" ref="W18:W71">(((ABS(S18-V18))/V18)+((ABS(T18-V18))/V18))/2</f>
        <v>0.16666666666666666</v>
      </c>
      <c r="X18" s="146">
        <f aca="true" t="shared" si="3" ref="X18:X71">VAR(S18:T18)</f>
        <v>2</v>
      </c>
      <c r="Y18" s="129">
        <f aca="true" t="shared" si="4" ref="Y18:Y71">STDEV(S18:T18)</f>
        <v>1.4142135623730951</v>
      </c>
      <c r="Z18" s="129">
        <f aca="true" t="shared" si="5" ref="Z18:Z71">Y18/V18</f>
        <v>0.23570226039551587</v>
      </c>
      <c r="AA18" s="129">
        <f aca="true" t="shared" si="6" ref="AA18:AA71">Z18/SQRT(2)</f>
        <v>0.16666666666666669</v>
      </c>
      <c r="AB18" s="67"/>
    </row>
    <row r="19" spans="1:28" ht="15">
      <c r="A19" s="66">
        <f aca="true" t="shared" si="7" ref="A19:A71">A18</f>
        <v>0</v>
      </c>
      <c r="B19" s="66">
        <f aca="true" t="shared" si="8" ref="B19:B71">B18</f>
        <v>0</v>
      </c>
      <c r="C19" s="66">
        <f aca="true" t="shared" si="9" ref="C19:C71">C18</f>
        <v>0</v>
      </c>
      <c r="D19" s="66">
        <f aca="true" t="shared" si="10" ref="D19:D71">D18</f>
        <v>0</v>
      </c>
      <c r="E19" s="66">
        <f aca="true" t="shared" si="11" ref="E19:E71">E18</f>
        <v>0</v>
      </c>
      <c r="F19" s="141">
        <f aca="true" t="shared" si="12" ref="F19:F71">F18</f>
        <v>0</v>
      </c>
      <c r="G19" s="141">
        <f aca="true" t="shared" si="13" ref="G19:G71">G18</f>
        <v>0</v>
      </c>
      <c r="H19" s="66">
        <f aca="true" t="shared" si="14" ref="H19:H71">H18</f>
        <v>0</v>
      </c>
      <c r="I19" s="66">
        <f aca="true" t="shared" si="15" ref="I19:I71">I18</f>
        <v>110</v>
      </c>
      <c r="J19" s="66">
        <f aca="true" t="shared" si="16" ref="J19:J71">J18</f>
        <v>0</v>
      </c>
      <c r="K19" s="141">
        <f aca="true" t="shared" si="17" ref="K19:K71">K18</f>
        <v>2018</v>
      </c>
      <c r="L19" s="66">
        <f aca="true" t="shared" si="18" ref="L19:L71">L18</f>
        <v>54</v>
      </c>
      <c r="M19" s="66">
        <f aca="true" t="shared" si="19" ref="M19:M71">M18</f>
        <v>54</v>
      </c>
      <c r="N19" s="147">
        <f aca="true" t="shared" si="20" ref="N19:N71">N18</f>
        <v>110</v>
      </c>
      <c r="O19" s="143">
        <f aca="true" t="shared" si="21" ref="O19:O71">O18</f>
        <v>0</v>
      </c>
      <c r="P19" s="144" t="s">
        <v>229</v>
      </c>
      <c r="Q19" s="37">
        <v>11</v>
      </c>
      <c r="R19" s="145"/>
      <c r="S19" s="39">
        <v>6</v>
      </c>
      <c r="T19" s="40">
        <v>5</v>
      </c>
      <c r="U19" s="146">
        <f t="shared" si="0"/>
        <v>1</v>
      </c>
      <c r="V19" s="146">
        <f t="shared" si="1"/>
        <v>5.5</v>
      </c>
      <c r="W19" s="146">
        <f t="shared" si="2"/>
        <v>0.09090909090909091</v>
      </c>
      <c r="X19" s="146">
        <f t="shared" si="3"/>
        <v>0.5</v>
      </c>
      <c r="Y19" s="129">
        <f t="shared" si="4"/>
        <v>0.7071067811865476</v>
      </c>
      <c r="Z19" s="129">
        <f t="shared" si="5"/>
        <v>0.128564869306645</v>
      </c>
      <c r="AA19" s="129">
        <f t="shared" si="6"/>
        <v>0.09090909090909091</v>
      </c>
      <c r="AB19" s="67"/>
    </row>
    <row r="20" spans="1:28" ht="15">
      <c r="A20" s="66">
        <f t="shared" si="7"/>
        <v>0</v>
      </c>
      <c r="B20" s="66">
        <f t="shared" si="8"/>
        <v>0</v>
      </c>
      <c r="C20" s="66">
        <f t="shared" si="9"/>
        <v>0</v>
      </c>
      <c r="D20" s="66">
        <f t="shared" si="10"/>
        <v>0</v>
      </c>
      <c r="E20" s="66">
        <f t="shared" si="11"/>
        <v>0</v>
      </c>
      <c r="F20" s="141">
        <f t="shared" si="12"/>
        <v>0</v>
      </c>
      <c r="G20" s="141">
        <f t="shared" si="13"/>
        <v>0</v>
      </c>
      <c r="H20" s="66">
        <f t="shared" si="14"/>
        <v>0</v>
      </c>
      <c r="I20" s="66">
        <f t="shared" si="15"/>
        <v>110</v>
      </c>
      <c r="J20" s="66">
        <f t="shared" si="16"/>
        <v>0</v>
      </c>
      <c r="K20" s="141">
        <f t="shared" si="17"/>
        <v>2018</v>
      </c>
      <c r="L20" s="66">
        <f t="shared" si="18"/>
        <v>54</v>
      </c>
      <c r="M20" s="66">
        <f t="shared" si="19"/>
        <v>54</v>
      </c>
      <c r="N20" s="147">
        <f t="shared" si="20"/>
        <v>110</v>
      </c>
      <c r="O20" s="143">
        <f t="shared" si="21"/>
        <v>0</v>
      </c>
      <c r="P20" s="144" t="s">
        <v>229</v>
      </c>
      <c r="Q20" s="37">
        <v>13</v>
      </c>
      <c r="R20" s="145"/>
      <c r="S20" s="39">
        <v>5</v>
      </c>
      <c r="T20" s="40">
        <v>5</v>
      </c>
      <c r="U20" s="146">
        <f t="shared" si="0"/>
        <v>0</v>
      </c>
      <c r="V20" s="146">
        <f t="shared" si="1"/>
        <v>5</v>
      </c>
      <c r="W20" s="146">
        <f t="shared" si="2"/>
        <v>0</v>
      </c>
      <c r="X20" s="146">
        <f t="shared" si="3"/>
        <v>0</v>
      </c>
      <c r="Y20" s="129">
        <f t="shared" si="4"/>
        <v>0</v>
      </c>
      <c r="Z20" s="129">
        <f t="shared" si="5"/>
        <v>0</v>
      </c>
      <c r="AA20" s="129">
        <f t="shared" si="6"/>
        <v>0</v>
      </c>
      <c r="AB20" s="67"/>
    </row>
    <row r="21" spans="1:28" ht="15">
      <c r="A21" s="66">
        <f t="shared" si="7"/>
        <v>0</v>
      </c>
      <c r="B21" s="66">
        <f t="shared" si="8"/>
        <v>0</v>
      </c>
      <c r="C21" s="66">
        <f t="shared" si="9"/>
        <v>0</v>
      </c>
      <c r="D21" s="66">
        <f t="shared" si="10"/>
        <v>0</v>
      </c>
      <c r="E21" s="66">
        <f t="shared" si="11"/>
        <v>0</v>
      </c>
      <c r="F21" s="141">
        <f t="shared" si="12"/>
        <v>0</v>
      </c>
      <c r="G21" s="141">
        <f t="shared" si="13"/>
        <v>0</v>
      </c>
      <c r="H21" s="66">
        <f t="shared" si="14"/>
        <v>0</v>
      </c>
      <c r="I21" s="66">
        <f t="shared" si="15"/>
        <v>110</v>
      </c>
      <c r="J21" s="66">
        <f t="shared" si="16"/>
        <v>0</v>
      </c>
      <c r="K21" s="141">
        <f t="shared" si="17"/>
        <v>2018</v>
      </c>
      <c r="L21" s="66">
        <f t="shared" si="18"/>
        <v>54</v>
      </c>
      <c r="M21" s="66">
        <f t="shared" si="19"/>
        <v>54</v>
      </c>
      <c r="N21" s="147">
        <f t="shared" si="20"/>
        <v>110</v>
      </c>
      <c r="O21" s="143">
        <f t="shared" si="21"/>
        <v>0</v>
      </c>
      <c r="P21" s="144" t="s">
        <v>229</v>
      </c>
      <c r="Q21" s="37">
        <v>15</v>
      </c>
      <c r="R21" s="145"/>
      <c r="S21" s="39">
        <v>5</v>
      </c>
      <c r="T21" s="40">
        <v>5</v>
      </c>
      <c r="U21" s="146">
        <f t="shared" si="0"/>
        <v>0</v>
      </c>
      <c r="V21" s="146">
        <f t="shared" si="1"/>
        <v>5</v>
      </c>
      <c r="W21" s="146">
        <f t="shared" si="2"/>
        <v>0</v>
      </c>
      <c r="X21" s="146">
        <f t="shared" si="3"/>
        <v>0</v>
      </c>
      <c r="Y21" s="129">
        <f t="shared" si="4"/>
        <v>0</v>
      </c>
      <c r="Z21" s="129">
        <f t="shared" si="5"/>
        <v>0</v>
      </c>
      <c r="AA21" s="129">
        <f t="shared" si="6"/>
        <v>0</v>
      </c>
      <c r="AB21" s="67"/>
    </row>
    <row r="22" spans="1:28" ht="15">
      <c r="A22" s="66">
        <f t="shared" si="7"/>
        <v>0</v>
      </c>
      <c r="B22" s="66">
        <f t="shared" si="8"/>
        <v>0</v>
      </c>
      <c r="C22" s="66">
        <f t="shared" si="9"/>
        <v>0</v>
      </c>
      <c r="D22" s="66">
        <f t="shared" si="10"/>
        <v>0</v>
      </c>
      <c r="E22" s="66">
        <f t="shared" si="11"/>
        <v>0</v>
      </c>
      <c r="F22" s="141">
        <f t="shared" si="12"/>
        <v>0</v>
      </c>
      <c r="G22" s="141">
        <f t="shared" si="13"/>
        <v>0</v>
      </c>
      <c r="H22" s="66">
        <f t="shared" si="14"/>
        <v>0</v>
      </c>
      <c r="I22" s="66">
        <f t="shared" si="15"/>
        <v>110</v>
      </c>
      <c r="J22" s="66">
        <f t="shared" si="16"/>
        <v>0</v>
      </c>
      <c r="K22" s="141">
        <f t="shared" si="17"/>
        <v>2018</v>
      </c>
      <c r="L22" s="66">
        <f t="shared" si="18"/>
        <v>54</v>
      </c>
      <c r="M22" s="66">
        <f t="shared" si="19"/>
        <v>54</v>
      </c>
      <c r="N22" s="147">
        <f t="shared" si="20"/>
        <v>110</v>
      </c>
      <c r="O22" s="143">
        <f t="shared" si="21"/>
        <v>0</v>
      </c>
      <c r="P22" s="144" t="s">
        <v>229</v>
      </c>
      <c r="Q22" s="37">
        <v>21</v>
      </c>
      <c r="R22" s="145"/>
      <c r="S22" s="39">
        <v>4</v>
      </c>
      <c r="T22" s="40">
        <v>5</v>
      </c>
      <c r="U22" s="146">
        <f t="shared" si="0"/>
        <v>1</v>
      </c>
      <c r="V22" s="146">
        <f t="shared" si="1"/>
        <v>4.5</v>
      </c>
      <c r="W22" s="146">
        <f t="shared" si="2"/>
        <v>0.1111111111111111</v>
      </c>
      <c r="X22" s="146">
        <f t="shared" si="3"/>
        <v>0.5</v>
      </c>
      <c r="Y22" s="129">
        <f t="shared" si="4"/>
        <v>0.7071067811865476</v>
      </c>
      <c r="Z22" s="129">
        <f t="shared" si="5"/>
        <v>0.15713484026367724</v>
      </c>
      <c r="AA22" s="129">
        <f t="shared" si="6"/>
        <v>0.11111111111111112</v>
      </c>
      <c r="AB22" s="67"/>
    </row>
    <row r="23" spans="1:28" ht="15">
      <c r="A23" s="66">
        <f t="shared" si="7"/>
        <v>0</v>
      </c>
      <c r="B23" s="66">
        <f t="shared" si="8"/>
        <v>0</v>
      </c>
      <c r="C23" s="66">
        <f t="shared" si="9"/>
        <v>0</v>
      </c>
      <c r="D23" s="66">
        <f t="shared" si="10"/>
        <v>0</v>
      </c>
      <c r="E23" s="66">
        <f t="shared" si="11"/>
        <v>0</v>
      </c>
      <c r="F23" s="141">
        <f t="shared" si="12"/>
        <v>0</v>
      </c>
      <c r="G23" s="141">
        <f t="shared" si="13"/>
        <v>0</v>
      </c>
      <c r="H23" s="66">
        <f t="shared" si="14"/>
        <v>0</v>
      </c>
      <c r="I23" s="66">
        <f t="shared" si="15"/>
        <v>110</v>
      </c>
      <c r="J23" s="66">
        <f t="shared" si="16"/>
        <v>0</v>
      </c>
      <c r="K23" s="141">
        <f t="shared" si="17"/>
        <v>2018</v>
      </c>
      <c r="L23" s="66">
        <f t="shared" si="18"/>
        <v>54</v>
      </c>
      <c r="M23" s="66">
        <f t="shared" si="19"/>
        <v>54</v>
      </c>
      <c r="N23" s="147">
        <f t="shared" si="20"/>
        <v>110</v>
      </c>
      <c r="O23" s="143">
        <f t="shared" si="21"/>
        <v>0</v>
      </c>
      <c r="P23" s="144" t="s">
        <v>229</v>
      </c>
      <c r="Q23" s="37">
        <v>22</v>
      </c>
      <c r="R23" s="145"/>
      <c r="S23" s="39">
        <v>4</v>
      </c>
      <c r="T23" s="40">
        <v>4</v>
      </c>
      <c r="U23" s="146">
        <f t="shared" si="0"/>
        <v>0</v>
      </c>
      <c r="V23" s="146">
        <f t="shared" si="1"/>
        <v>4</v>
      </c>
      <c r="W23" s="146">
        <f t="shared" si="2"/>
        <v>0</v>
      </c>
      <c r="X23" s="146">
        <f t="shared" si="3"/>
        <v>0</v>
      </c>
      <c r="Y23" s="129">
        <f t="shared" si="4"/>
        <v>0</v>
      </c>
      <c r="Z23" s="129">
        <f t="shared" si="5"/>
        <v>0</v>
      </c>
      <c r="AA23" s="129">
        <f t="shared" si="6"/>
        <v>0</v>
      </c>
      <c r="AB23" s="67"/>
    </row>
    <row r="24" spans="1:28" ht="15">
      <c r="A24" s="66">
        <f t="shared" si="7"/>
        <v>0</v>
      </c>
      <c r="B24" s="66">
        <f t="shared" si="8"/>
        <v>0</v>
      </c>
      <c r="C24" s="66">
        <f t="shared" si="9"/>
        <v>0</v>
      </c>
      <c r="D24" s="66">
        <f t="shared" si="10"/>
        <v>0</v>
      </c>
      <c r="E24" s="66">
        <f t="shared" si="11"/>
        <v>0</v>
      </c>
      <c r="F24" s="141">
        <f t="shared" si="12"/>
        <v>0</v>
      </c>
      <c r="G24" s="141">
        <f t="shared" si="13"/>
        <v>0</v>
      </c>
      <c r="H24" s="66">
        <f t="shared" si="14"/>
        <v>0</v>
      </c>
      <c r="I24" s="66">
        <f t="shared" si="15"/>
        <v>110</v>
      </c>
      <c r="J24" s="66">
        <f t="shared" si="16"/>
        <v>0</v>
      </c>
      <c r="K24" s="141">
        <f t="shared" si="17"/>
        <v>2018</v>
      </c>
      <c r="L24" s="66">
        <f t="shared" si="18"/>
        <v>54</v>
      </c>
      <c r="M24" s="66">
        <f t="shared" si="19"/>
        <v>54</v>
      </c>
      <c r="N24" s="147">
        <f t="shared" si="20"/>
        <v>110</v>
      </c>
      <c r="O24" s="143">
        <f t="shared" si="21"/>
        <v>0</v>
      </c>
      <c r="P24" s="144" t="s">
        <v>229</v>
      </c>
      <c r="Q24" s="37">
        <v>26</v>
      </c>
      <c r="R24" s="145"/>
      <c r="S24" s="39">
        <v>5</v>
      </c>
      <c r="T24" s="40">
        <v>5</v>
      </c>
      <c r="U24" s="146">
        <f t="shared" si="0"/>
        <v>0</v>
      </c>
      <c r="V24" s="146">
        <f t="shared" si="1"/>
        <v>5</v>
      </c>
      <c r="W24" s="146">
        <f t="shared" si="2"/>
        <v>0</v>
      </c>
      <c r="X24" s="146">
        <f t="shared" si="3"/>
        <v>0</v>
      </c>
      <c r="Y24" s="129">
        <f t="shared" si="4"/>
        <v>0</v>
      </c>
      <c r="Z24" s="129">
        <f t="shared" si="5"/>
        <v>0</v>
      </c>
      <c r="AA24" s="129">
        <f t="shared" si="6"/>
        <v>0</v>
      </c>
      <c r="AB24" s="67"/>
    </row>
    <row r="25" spans="1:28" ht="15">
      <c r="A25" s="66">
        <f t="shared" si="7"/>
        <v>0</v>
      </c>
      <c r="B25" s="66">
        <f t="shared" si="8"/>
        <v>0</v>
      </c>
      <c r="C25" s="66">
        <f t="shared" si="9"/>
        <v>0</v>
      </c>
      <c r="D25" s="66">
        <f t="shared" si="10"/>
        <v>0</v>
      </c>
      <c r="E25" s="66">
        <f t="shared" si="11"/>
        <v>0</v>
      </c>
      <c r="F25" s="141">
        <f t="shared" si="12"/>
        <v>0</v>
      </c>
      <c r="G25" s="141">
        <f t="shared" si="13"/>
        <v>0</v>
      </c>
      <c r="H25" s="66">
        <f t="shared" si="14"/>
        <v>0</v>
      </c>
      <c r="I25" s="66">
        <f t="shared" si="15"/>
        <v>110</v>
      </c>
      <c r="J25" s="66">
        <f t="shared" si="16"/>
        <v>0</v>
      </c>
      <c r="K25" s="141">
        <f t="shared" si="17"/>
        <v>2018</v>
      </c>
      <c r="L25" s="66">
        <f t="shared" si="18"/>
        <v>54</v>
      </c>
      <c r="M25" s="66">
        <f t="shared" si="19"/>
        <v>54</v>
      </c>
      <c r="N25" s="147">
        <f t="shared" si="20"/>
        <v>110</v>
      </c>
      <c r="O25" s="143">
        <f t="shared" si="21"/>
        <v>0</v>
      </c>
      <c r="P25" s="144" t="s">
        <v>229</v>
      </c>
      <c r="Q25" s="37">
        <v>27</v>
      </c>
      <c r="R25" s="145"/>
      <c r="S25" s="39">
        <v>4</v>
      </c>
      <c r="T25" s="40">
        <v>5</v>
      </c>
      <c r="U25" s="146">
        <f t="shared" si="0"/>
        <v>1</v>
      </c>
      <c r="V25" s="146">
        <f t="shared" si="1"/>
        <v>4.5</v>
      </c>
      <c r="W25" s="146">
        <f t="shared" si="2"/>
        <v>0.1111111111111111</v>
      </c>
      <c r="X25" s="146">
        <f t="shared" si="3"/>
        <v>0.5</v>
      </c>
      <c r="Y25" s="129">
        <f t="shared" si="4"/>
        <v>0.7071067811865476</v>
      </c>
      <c r="Z25" s="129">
        <f t="shared" si="5"/>
        <v>0.15713484026367724</v>
      </c>
      <c r="AA25" s="129">
        <f t="shared" si="6"/>
        <v>0.11111111111111112</v>
      </c>
      <c r="AB25" s="67"/>
    </row>
    <row r="26" spans="1:28" ht="15">
      <c r="A26" s="66">
        <f t="shared" si="7"/>
        <v>0</v>
      </c>
      <c r="B26" s="66">
        <f t="shared" si="8"/>
        <v>0</v>
      </c>
      <c r="C26" s="66">
        <f t="shared" si="9"/>
        <v>0</v>
      </c>
      <c r="D26" s="66">
        <f t="shared" si="10"/>
        <v>0</v>
      </c>
      <c r="E26" s="66">
        <f t="shared" si="11"/>
        <v>0</v>
      </c>
      <c r="F26" s="141">
        <f t="shared" si="12"/>
        <v>0</v>
      </c>
      <c r="G26" s="141">
        <f t="shared" si="13"/>
        <v>0</v>
      </c>
      <c r="H26" s="66">
        <f t="shared" si="14"/>
        <v>0</v>
      </c>
      <c r="I26" s="66">
        <f t="shared" si="15"/>
        <v>110</v>
      </c>
      <c r="J26" s="66">
        <f t="shared" si="16"/>
        <v>0</v>
      </c>
      <c r="K26" s="141">
        <f t="shared" si="17"/>
        <v>2018</v>
      </c>
      <c r="L26" s="66">
        <f t="shared" si="18"/>
        <v>54</v>
      </c>
      <c r="M26" s="66">
        <f t="shared" si="19"/>
        <v>54</v>
      </c>
      <c r="N26" s="147">
        <f t="shared" si="20"/>
        <v>110</v>
      </c>
      <c r="O26" s="143">
        <f t="shared" si="21"/>
        <v>0</v>
      </c>
      <c r="P26" s="144" t="s">
        <v>229</v>
      </c>
      <c r="Q26" s="37">
        <v>77</v>
      </c>
      <c r="R26" s="145"/>
      <c r="S26" s="42">
        <v>5</v>
      </c>
      <c r="T26" s="42">
        <v>6</v>
      </c>
      <c r="U26" s="146">
        <f t="shared" si="0"/>
        <v>1</v>
      </c>
      <c r="V26" s="146">
        <f t="shared" si="1"/>
        <v>5.5</v>
      </c>
      <c r="W26" s="146">
        <f t="shared" si="2"/>
        <v>0.09090909090909091</v>
      </c>
      <c r="X26" s="146">
        <f t="shared" si="3"/>
        <v>0.5</v>
      </c>
      <c r="Y26" s="129">
        <f t="shared" si="4"/>
        <v>0.7071067811865476</v>
      </c>
      <c r="Z26" s="129">
        <f t="shared" si="5"/>
        <v>0.128564869306645</v>
      </c>
      <c r="AA26" s="129">
        <f t="shared" si="6"/>
        <v>0.09090909090909091</v>
      </c>
      <c r="AB26" s="67"/>
    </row>
    <row r="27" spans="1:28" ht="15">
      <c r="A27" s="66">
        <f t="shared" si="7"/>
        <v>0</v>
      </c>
      <c r="B27" s="66">
        <f t="shared" si="8"/>
        <v>0</v>
      </c>
      <c r="C27" s="66">
        <f t="shared" si="9"/>
        <v>0</v>
      </c>
      <c r="D27" s="66">
        <f t="shared" si="10"/>
        <v>0</v>
      </c>
      <c r="E27" s="66">
        <f t="shared" si="11"/>
        <v>0</v>
      </c>
      <c r="F27" s="141">
        <f t="shared" si="12"/>
        <v>0</v>
      </c>
      <c r="G27" s="141">
        <f t="shared" si="13"/>
        <v>0</v>
      </c>
      <c r="H27" s="66">
        <f t="shared" si="14"/>
        <v>0</v>
      </c>
      <c r="I27" s="66">
        <f t="shared" si="15"/>
        <v>110</v>
      </c>
      <c r="J27" s="66">
        <f t="shared" si="16"/>
        <v>0</v>
      </c>
      <c r="K27" s="141">
        <f t="shared" si="17"/>
        <v>2018</v>
      </c>
      <c r="L27" s="66">
        <f t="shared" si="18"/>
        <v>54</v>
      </c>
      <c r="M27" s="66">
        <f t="shared" si="19"/>
        <v>54</v>
      </c>
      <c r="N27" s="147">
        <f t="shared" si="20"/>
        <v>110</v>
      </c>
      <c r="O27" s="143">
        <f t="shared" si="21"/>
        <v>0</v>
      </c>
      <c r="P27" s="144" t="s">
        <v>229</v>
      </c>
      <c r="Q27" s="37">
        <v>78</v>
      </c>
      <c r="R27" s="145"/>
      <c r="S27" s="42">
        <v>5</v>
      </c>
      <c r="T27" s="42">
        <v>5</v>
      </c>
      <c r="U27" s="146">
        <f t="shared" si="0"/>
        <v>0</v>
      </c>
      <c r="V27" s="146">
        <f t="shared" si="1"/>
        <v>5</v>
      </c>
      <c r="W27" s="146">
        <f t="shared" si="2"/>
        <v>0</v>
      </c>
      <c r="X27" s="146">
        <f t="shared" si="3"/>
        <v>0</v>
      </c>
      <c r="Y27" s="129">
        <f t="shared" si="4"/>
        <v>0</v>
      </c>
      <c r="Z27" s="129">
        <f t="shared" si="5"/>
        <v>0</v>
      </c>
      <c r="AA27" s="129">
        <f t="shared" si="6"/>
        <v>0</v>
      </c>
      <c r="AB27" s="67"/>
    </row>
    <row r="28" spans="1:28" ht="15">
      <c r="A28" s="66">
        <f t="shared" si="7"/>
        <v>0</v>
      </c>
      <c r="B28" s="66">
        <f t="shared" si="8"/>
        <v>0</v>
      </c>
      <c r="C28" s="66">
        <f t="shared" si="9"/>
        <v>0</v>
      </c>
      <c r="D28" s="66">
        <f t="shared" si="10"/>
        <v>0</v>
      </c>
      <c r="E28" s="66">
        <f t="shared" si="11"/>
        <v>0</v>
      </c>
      <c r="F28" s="141">
        <f t="shared" si="12"/>
        <v>0</v>
      </c>
      <c r="G28" s="141">
        <f t="shared" si="13"/>
        <v>0</v>
      </c>
      <c r="H28" s="66">
        <f t="shared" si="14"/>
        <v>0</v>
      </c>
      <c r="I28" s="66">
        <f t="shared" si="15"/>
        <v>110</v>
      </c>
      <c r="J28" s="66">
        <f t="shared" si="16"/>
        <v>0</v>
      </c>
      <c r="K28" s="141">
        <f t="shared" si="17"/>
        <v>2018</v>
      </c>
      <c r="L28" s="66">
        <f t="shared" si="18"/>
        <v>54</v>
      </c>
      <c r="M28" s="66">
        <f t="shared" si="19"/>
        <v>54</v>
      </c>
      <c r="N28" s="147">
        <f t="shared" si="20"/>
        <v>110</v>
      </c>
      <c r="O28" s="143">
        <f t="shared" si="21"/>
        <v>0</v>
      </c>
      <c r="P28" s="144" t="s">
        <v>229</v>
      </c>
      <c r="Q28" s="37">
        <v>79</v>
      </c>
      <c r="R28" s="145"/>
      <c r="S28" s="42">
        <v>5</v>
      </c>
      <c r="T28" s="42">
        <v>5</v>
      </c>
      <c r="U28" s="146">
        <f t="shared" si="0"/>
        <v>0</v>
      </c>
      <c r="V28" s="146">
        <f t="shared" si="1"/>
        <v>5</v>
      </c>
      <c r="W28" s="146">
        <f t="shared" si="2"/>
        <v>0</v>
      </c>
      <c r="X28" s="146">
        <f t="shared" si="3"/>
        <v>0</v>
      </c>
      <c r="Y28" s="129">
        <f t="shared" si="4"/>
        <v>0</v>
      </c>
      <c r="Z28" s="129">
        <f t="shared" si="5"/>
        <v>0</v>
      </c>
      <c r="AA28" s="129">
        <f t="shared" si="6"/>
        <v>0</v>
      </c>
      <c r="AB28" s="67"/>
    </row>
    <row r="29" spans="1:28" ht="15">
      <c r="A29" s="66">
        <f t="shared" si="7"/>
        <v>0</v>
      </c>
      <c r="B29" s="66">
        <f t="shared" si="8"/>
        <v>0</v>
      </c>
      <c r="C29" s="66">
        <f t="shared" si="9"/>
        <v>0</v>
      </c>
      <c r="D29" s="66">
        <f t="shared" si="10"/>
        <v>0</v>
      </c>
      <c r="E29" s="66">
        <f t="shared" si="11"/>
        <v>0</v>
      </c>
      <c r="F29" s="141">
        <f t="shared" si="12"/>
        <v>0</v>
      </c>
      <c r="G29" s="141">
        <f t="shared" si="13"/>
        <v>0</v>
      </c>
      <c r="H29" s="66">
        <f t="shared" si="14"/>
        <v>0</v>
      </c>
      <c r="I29" s="66">
        <f t="shared" si="15"/>
        <v>110</v>
      </c>
      <c r="J29" s="66">
        <f t="shared" si="16"/>
        <v>0</v>
      </c>
      <c r="K29" s="141">
        <f t="shared" si="17"/>
        <v>2018</v>
      </c>
      <c r="L29" s="66">
        <f t="shared" si="18"/>
        <v>54</v>
      </c>
      <c r="M29" s="66">
        <f t="shared" si="19"/>
        <v>54</v>
      </c>
      <c r="N29" s="147">
        <f t="shared" si="20"/>
        <v>110</v>
      </c>
      <c r="O29" s="143">
        <f t="shared" si="21"/>
        <v>0</v>
      </c>
      <c r="P29" s="144" t="s">
        <v>229</v>
      </c>
      <c r="Q29" s="37">
        <v>80</v>
      </c>
      <c r="R29" s="145"/>
      <c r="S29" s="42">
        <v>5</v>
      </c>
      <c r="T29" s="42">
        <v>5</v>
      </c>
      <c r="U29" s="146">
        <f t="shared" si="0"/>
        <v>0</v>
      </c>
      <c r="V29" s="146">
        <f t="shared" si="1"/>
        <v>5</v>
      </c>
      <c r="W29" s="146">
        <f t="shared" si="2"/>
        <v>0</v>
      </c>
      <c r="X29" s="146">
        <f t="shared" si="3"/>
        <v>0</v>
      </c>
      <c r="Y29" s="129">
        <f t="shared" si="4"/>
        <v>0</v>
      </c>
      <c r="Z29" s="129">
        <f t="shared" si="5"/>
        <v>0</v>
      </c>
      <c r="AA29" s="129">
        <f t="shared" si="6"/>
        <v>0</v>
      </c>
      <c r="AB29" s="67"/>
    </row>
    <row r="30" spans="1:28" ht="15">
      <c r="A30" s="66">
        <f t="shared" si="7"/>
        <v>0</v>
      </c>
      <c r="B30" s="66">
        <f t="shared" si="8"/>
        <v>0</v>
      </c>
      <c r="C30" s="66">
        <f t="shared" si="9"/>
        <v>0</v>
      </c>
      <c r="D30" s="66">
        <f t="shared" si="10"/>
        <v>0</v>
      </c>
      <c r="E30" s="66">
        <f t="shared" si="11"/>
        <v>0</v>
      </c>
      <c r="F30" s="141">
        <f t="shared" si="12"/>
        <v>0</v>
      </c>
      <c r="G30" s="141">
        <f t="shared" si="13"/>
        <v>0</v>
      </c>
      <c r="H30" s="66">
        <f t="shared" si="14"/>
        <v>0</v>
      </c>
      <c r="I30" s="66">
        <f t="shared" si="15"/>
        <v>110</v>
      </c>
      <c r="J30" s="66">
        <f t="shared" si="16"/>
        <v>0</v>
      </c>
      <c r="K30" s="141">
        <f t="shared" si="17"/>
        <v>2018</v>
      </c>
      <c r="L30" s="66">
        <f t="shared" si="18"/>
        <v>54</v>
      </c>
      <c r="M30" s="66">
        <f t="shared" si="19"/>
        <v>54</v>
      </c>
      <c r="N30" s="147">
        <f t="shared" si="20"/>
        <v>110</v>
      </c>
      <c r="O30" s="143">
        <f t="shared" si="21"/>
        <v>0</v>
      </c>
      <c r="P30" s="144" t="s">
        <v>229</v>
      </c>
      <c r="Q30" s="37">
        <v>81</v>
      </c>
      <c r="R30" s="145"/>
      <c r="S30" s="42">
        <v>6</v>
      </c>
      <c r="T30" s="42">
        <v>6</v>
      </c>
      <c r="U30" s="146">
        <f t="shared" si="0"/>
        <v>0</v>
      </c>
      <c r="V30" s="146">
        <f t="shared" si="1"/>
        <v>6</v>
      </c>
      <c r="W30" s="146">
        <f t="shared" si="2"/>
        <v>0</v>
      </c>
      <c r="X30" s="146">
        <f t="shared" si="3"/>
        <v>0</v>
      </c>
      <c r="Y30" s="129">
        <f t="shared" si="4"/>
        <v>0</v>
      </c>
      <c r="Z30" s="129">
        <f t="shared" si="5"/>
        <v>0</v>
      </c>
      <c r="AA30" s="129">
        <f t="shared" si="6"/>
        <v>0</v>
      </c>
      <c r="AB30" s="67"/>
    </row>
    <row r="31" spans="1:28" ht="15">
      <c r="A31" s="66">
        <f t="shared" si="7"/>
        <v>0</v>
      </c>
      <c r="B31" s="66">
        <f t="shared" si="8"/>
        <v>0</v>
      </c>
      <c r="C31" s="66">
        <f t="shared" si="9"/>
        <v>0</v>
      </c>
      <c r="D31" s="66">
        <f t="shared" si="10"/>
        <v>0</v>
      </c>
      <c r="E31" s="66">
        <f t="shared" si="11"/>
        <v>0</v>
      </c>
      <c r="F31" s="141">
        <f t="shared" si="12"/>
        <v>0</v>
      </c>
      <c r="G31" s="141">
        <f t="shared" si="13"/>
        <v>0</v>
      </c>
      <c r="H31" s="66">
        <f t="shared" si="14"/>
        <v>0</v>
      </c>
      <c r="I31" s="66">
        <f t="shared" si="15"/>
        <v>110</v>
      </c>
      <c r="J31" s="66">
        <f t="shared" si="16"/>
        <v>0</v>
      </c>
      <c r="K31" s="141">
        <f t="shared" si="17"/>
        <v>2018</v>
      </c>
      <c r="L31" s="66">
        <f t="shared" si="18"/>
        <v>54</v>
      </c>
      <c r="M31" s="66">
        <f t="shared" si="19"/>
        <v>54</v>
      </c>
      <c r="N31" s="147">
        <f t="shared" si="20"/>
        <v>110</v>
      </c>
      <c r="O31" s="143">
        <f t="shared" si="21"/>
        <v>0</v>
      </c>
      <c r="P31" s="144" t="s">
        <v>229</v>
      </c>
      <c r="Q31" s="37">
        <v>82</v>
      </c>
      <c r="R31" s="145"/>
      <c r="S31" s="42">
        <v>5</v>
      </c>
      <c r="T31" s="42">
        <v>5</v>
      </c>
      <c r="U31" s="146">
        <f t="shared" si="0"/>
        <v>0</v>
      </c>
      <c r="V31" s="146">
        <f t="shared" si="1"/>
        <v>5</v>
      </c>
      <c r="W31" s="146">
        <f t="shared" si="2"/>
        <v>0</v>
      </c>
      <c r="X31" s="146">
        <f t="shared" si="3"/>
        <v>0</v>
      </c>
      <c r="Y31" s="129">
        <f t="shared" si="4"/>
        <v>0</v>
      </c>
      <c r="Z31" s="129">
        <f t="shared" si="5"/>
        <v>0</v>
      </c>
      <c r="AA31" s="129">
        <f t="shared" si="6"/>
        <v>0</v>
      </c>
      <c r="AB31" s="67"/>
    </row>
    <row r="32" spans="1:28" ht="15">
      <c r="A32" s="66">
        <f t="shared" si="7"/>
        <v>0</v>
      </c>
      <c r="B32" s="66">
        <f t="shared" si="8"/>
        <v>0</v>
      </c>
      <c r="C32" s="66">
        <f t="shared" si="9"/>
        <v>0</v>
      </c>
      <c r="D32" s="66">
        <f t="shared" si="10"/>
        <v>0</v>
      </c>
      <c r="E32" s="66">
        <f t="shared" si="11"/>
        <v>0</v>
      </c>
      <c r="F32" s="141">
        <f t="shared" si="12"/>
        <v>0</v>
      </c>
      <c r="G32" s="141">
        <f t="shared" si="13"/>
        <v>0</v>
      </c>
      <c r="H32" s="66">
        <f t="shared" si="14"/>
        <v>0</v>
      </c>
      <c r="I32" s="66">
        <f t="shared" si="15"/>
        <v>110</v>
      </c>
      <c r="J32" s="66">
        <f t="shared" si="16"/>
        <v>0</v>
      </c>
      <c r="K32" s="141">
        <f t="shared" si="17"/>
        <v>2018</v>
      </c>
      <c r="L32" s="66">
        <f t="shared" si="18"/>
        <v>54</v>
      </c>
      <c r="M32" s="66">
        <f t="shared" si="19"/>
        <v>54</v>
      </c>
      <c r="N32" s="147">
        <f t="shared" si="20"/>
        <v>110</v>
      </c>
      <c r="O32" s="143">
        <f t="shared" si="21"/>
        <v>0</v>
      </c>
      <c r="P32" s="144" t="s">
        <v>229</v>
      </c>
      <c r="Q32" s="37">
        <v>83</v>
      </c>
      <c r="R32" s="145"/>
      <c r="S32" s="42">
        <v>5</v>
      </c>
      <c r="T32" s="42">
        <v>4</v>
      </c>
      <c r="U32" s="146">
        <f t="shared" si="0"/>
        <v>1</v>
      </c>
      <c r="V32" s="146">
        <f t="shared" si="1"/>
        <v>4.5</v>
      </c>
      <c r="W32" s="146">
        <f t="shared" si="2"/>
        <v>0.1111111111111111</v>
      </c>
      <c r="X32" s="146">
        <f t="shared" si="3"/>
        <v>0.5</v>
      </c>
      <c r="Y32" s="129">
        <f t="shared" si="4"/>
        <v>0.7071067811865476</v>
      </c>
      <c r="Z32" s="129">
        <f t="shared" si="5"/>
        <v>0.15713484026367724</v>
      </c>
      <c r="AA32" s="129">
        <f t="shared" si="6"/>
        <v>0.11111111111111112</v>
      </c>
      <c r="AB32" s="67"/>
    </row>
    <row r="33" spans="1:28" ht="15">
      <c r="A33" s="66">
        <f t="shared" si="7"/>
        <v>0</v>
      </c>
      <c r="B33" s="66">
        <f t="shared" si="8"/>
        <v>0</v>
      </c>
      <c r="C33" s="66">
        <f t="shared" si="9"/>
        <v>0</v>
      </c>
      <c r="D33" s="66">
        <f t="shared" si="10"/>
        <v>0</v>
      </c>
      <c r="E33" s="66">
        <f t="shared" si="11"/>
        <v>0</v>
      </c>
      <c r="F33" s="141">
        <f t="shared" si="12"/>
        <v>0</v>
      </c>
      <c r="G33" s="141">
        <f t="shared" si="13"/>
        <v>0</v>
      </c>
      <c r="H33" s="66">
        <f t="shared" si="14"/>
        <v>0</v>
      </c>
      <c r="I33" s="66">
        <f t="shared" si="15"/>
        <v>110</v>
      </c>
      <c r="J33" s="66">
        <f t="shared" si="16"/>
        <v>0</v>
      </c>
      <c r="K33" s="141">
        <f t="shared" si="17"/>
        <v>2018</v>
      </c>
      <c r="L33" s="66">
        <f t="shared" si="18"/>
        <v>54</v>
      </c>
      <c r="M33" s="66">
        <f t="shared" si="19"/>
        <v>54</v>
      </c>
      <c r="N33" s="147">
        <f t="shared" si="20"/>
        <v>110</v>
      </c>
      <c r="O33" s="143">
        <f t="shared" si="21"/>
        <v>0</v>
      </c>
      <c r="P33" s="144" t="s">
        <v>229</v>
      </c>
      <c r="Q33" s="37">
        <v>84</v>
      </c>
      <c r="R33" s="145"/>
      <c r="S33" s="42">
        <v>6</v>
      </c>
      <c r="T33" s="42">
        <v>5</v>
      </c>
      <c r="U33" s="146">
        <f t="shared" si="0"/>
        <v>1</v>
      </c>
      <c r="V33" s="146">
        <f t="shared" si="1"/>
        <v>5.5</v>
      </c>
      <c r="W33" s="146">
        <f t="shared" si="2"/>
        <v>0.09090909090909091</v>
      </c>
      <c r="X33" s="146">
        <f t="shared" si="3"/>
        <v>0.5</v>
      </c>
      <c r="Y33" s="129">
        <f t="shared" si="4"/>
        <v>0.7071067811865476</v>
      </c>
      <c r="Z33" s="129">
        <f t="shared" si="5"/>
        <v>0.128564869306645</v>
      </c>
      <c r="AA33" s="129">
        <f t="shared" si="6"/>
        <v>0.09090909090909091</v>
      </c>
      <c r="AB33" s="67"/>
    </row>
    <row r="34" spans="1:28" ht="15">
      <c r="A34" s="66">
        <f t="shared" si="7"/>
        <v>0</v>
      </c>
      <c r="B34" s="66">
        <f t="shared" si="8"/>
        <v>0</v>
      </c>
      <c r="C34" s="66">
        <f t="shared" si="9"/>
        <v>0</v>
      </c>
      <c r="D34" s="66">
        <f t="shared" si="10"/>
        <v>0</v>
      </c>
      <c r="E34" s="66">
        <f t="shared" si="11"/>
        <v>0</v>
      </c>
      <c r="F34" s="141">
        <f t="shared" si="12"/>
        <v>0</v>
      </c>
      <c r="G34" s="141">
        <f t="shared" si="13"/>
        <v>0</v>
      </c>
      <c r="H34" s="66">
        <f t="shared" si="14"/>
        <v>0</v>
      </c>
      <c r="I34" s="66">
        <f t="shared" si="15"/>
        <v>110</v>
      </c>
      <c r="J34" s="66">
        <f t="shared" si="16"/>
        <v>0</v>
      </c>
      <c r="K34" s="141">
        <f t="shared" si="17"/>
        <v>2018</v>
      </c>
      <c r="L34" s="66">
        <f t="shared" si="18"/>
        <v>54</v>
      </c>
      <c r="M34" s="66">
        <f t="shared" si="19"/>
        <v>54</v>
      </c>
      <c r="N34" s="147">
        <f t="shared" si="20"/>
        <v>110</v>
      </c>
      <c r="O34" s="143">
        <f t="shared" si="21"/>
        <v>0</v>
      </c>
      <c r="P34" s="144" t="s">
        <v>229</v>
      </c>
      <c r="Q34" s="37">
        <v>85</v>
      </c>
      <c r="R34" s="145"/>
      <c r="S34" s="42">
        <v>5</v>
      </c>
      <c r="T34" s="42">
        <v>5</v>
      </c>
      <c r="U34" s="146">
        <f t="shared" si="0"/>
        <v>0</v>
      </c>
      <c r="V34" s="146">
        <f t="shared" si="1"/>
        <v>5</v>
      </c>
      <c r="W34" s="146">
        <f t="shared" si="2"/>
        <v>0</v>
      </c>
      <c r="X34" s="146">
        <f t="shared" si="3"/>
        <v>0</v>
      </c>
      <c r="Y34" s="129">
        <f t="shared" si="4"/>
        <v>0</v>
      </c>
      <c r="Z34" s="129">
        <f t="shared" si="5"/>
        <v>0</v>
      </c>
      <c r="AA34" s="129">
        <f t="shared" si="6"/>
        <v>0</v>
      </c>
      <c r="AB34" s="67"/>
    </row>
    <row r="35" spans="1:28" ht="15">
      <c r="A35" s="66">
        <f t="shared" si="7"/>
        <v>0</v>
      </c>
      <c r="B35" s="66">
        <f t="shared" si="8"/>
        <v>0</v>
      </c>
      <c r="C35" s="66">
        <f t="shared" si="9"/>
        <v>0</v>
      </c>
      <c r="D35" s="66">
        <f t="shared" si="10"/>
        <v>0</v>
      </c>
      <c r="E35" s="66">
        <f t="shared" si="11"/>
        <v>0</v>
      </c>
      <c r="F35" s="141">
        <f t="shared" si="12"/>
        <v>0</v>
      </c>
      <c r="G35" s="141">
        <f t="shared" si="13"/>
        <v>0</v>
      </c>
      <c r="H35" s="66">
        <f t="shared" si="14"/>
        <v>0</v>
      </c>
      <c r="I35" s="66">
        <f t="shared" si="15"/>
        <v>110</v>
      </c>
      <c r="J35" s="66">
        <f t="shared" si="16"/>
        <v>0</v>
      </c>
      <c r="K35" s="141">
        <f t="shared" si="17"/>
        <v>2018</v>
      </c>
      <c r="L35" s="66">
        <f t="shared" si="18"/>
        <v>54</v>
      </c>
      <c r="M35" s="66">
        <f t="shared" si="19"/>
        <v>54</v>
      </c>
      <c r="N35" s="147">
        <f t="shared" si="20"/>
        <v>110</v>
      </c>
      <c r="O35" s="143">
        <f t="shared" si="21"/>
        <v>0</v>
      </c>
      <c r="P35" s="144" t="s">
        <v>229</v>
      </c>
      <c r="Q35" s="37">
        <v>86</v>
      </c>
      <c r="R35" s="145"/>
      <c r="S35" s="42">
        <v>5</v>
      </c>
      <c r="T35" s="42">
        <v>5</v>
      </c>
      <c r="U35" s="146">
        <f t="shared" si="0"/>
        <v>0</v>
      </c>
      <c r="V35" s="146">
        <f t="shared" si="1"/>
        <v>5</v>
      </c>
      <c r="W35" s="146">
        <f t="shared" si="2"/>
        <v>0</v>
      </c>
      <c r="X35" s="146">
        <f t="shared" si="3"/>
        <v>0</v>
      </c>
      <c r="Y35" s="129">
        <f t="shared" si="4"/>
        <v>0</v>
      </c>
      <c r="Z35" s="129">
        <f t="shared" si="5"/>
        <v>0</v>
      </c>
      <c r="AA35" s="129">
        <f t="shared" si="6"/>
        <v>0</v>
      </c>
      <c r="AB35" s="67"/>
    </row>
    <row r="36" spans="1:28" ht="15">
      <c r="A36" s="66">
        <f t="shared" si="7"/>
        <v>0</v>
      </c>
      <c r="B36" s="66">
        <f t="shared" si="8"/>
        <v>0</v>
      </c>
      <c r="C36" s="66">
        <f t="shared" si="9"/>
        <v>0</v>
      </c>
      <c r="D36" s="66">
        <f t="shared" si="10"/>
        <v>0</v>
      </c>
      <c r="E36" s="66">
        <f t="shared" si="11"/>
        <v>0</v>
      </c>
      <c r="F36" s="141">
        <f t="shared" si="12"/>
        <v>0</v>
      </c>
      <c r="G36" s="141">
        <f t="shared" si="13"/>
        <v>0</v>
      </c>
      <c r="H36" s="66">
        <f t="shared" si="14"/>
        <v>0</v>
      </c>
      <c r="I36" s="66">
        <f t="shared" si="15"/>
        <v>110</v>
      </c>
      <c r="J36" s="66">
        <f t="shared" si="16"/>
        <v>0</v>
      </c>
      <c r="K36" s="141">
        <f t="shared" si="17"/>
        <v>2018</v>
      </c>
      <c r="L36" s="66">
        <f t="shared" si="18"/>
        <v>54</v>
      </c>
      <c r="M36" s="66">
        <f t="shared" si="19"/>
        <v>54</v>
      </c>
      <c r="N36" s="147">
        <f t="shared" si="20"/>
        <v>110</v>
      </c>
      <c r="O36" s="143">
        <f t="shared" si="21"/>
        <v>0</v>
      </c>
      <c r="P36" s="144" t="s">
        <v>229</v>
      </c>
      <c r="Q36" s="37">
        <v>87</v>
      </c>
      <c r="R36" s="145"/>
      <c r="S36" s="42">
        <v>6</v>
      </c>
      <c r="T36" s="42">
        <v>5</v>
      </c>
      <c r="U36" s="146">
        <f t="shared" si="0"/>
        <v>1</v>
      </c>
      <c r="V36" s="146">
        <f t="shared" si="1"/>
        <v>5.5</v>
      </c>
      <c r="W36" s="146">
        <f t="shared" si="2"/>
        <v>0.09090909090909091</v>
      </c>
      <c r="X36" s="146">
        <f t="shared" si="3"/>
        <v>0.5</v>
      </c>
      <c r="Y36" s="129">
        <f t="shared" si="4"/>
        <v>0.7071067811865476</v>
      </c>
      <c r="Z36" s="129">
        <f t="shared" si="5"/>
        <v>0.128564869306645</v>
      </c>
      <c r="AA36" s="129">
        <f t="shared" si="6"/>
        <v>0.09090909090909091</v>
      </c>
      <c r="AB36" s="67"/>
    </row>
    <row r="37" spans="1:28" ht="15">
      <c r="A37" s="66">
        <f t="shared" si="7"/>
        <v>0</v>
      </c>
      <c r="B37" s="66">
        <f t="shared" si="8"/>
        <v>0</v>
      </c>
      <c r="C37" s="66">
        <f t="shared" si="9"/>
        <v>0</v>
      </c>
      <c r="D37" s="66">
        <f t="shared" si="10"/>
        <v>0</v>
      </c>
      <c r="E37" s="66">
        <f t="shared" si="11"/>
        <v>0</v>
      </c>
      <c r="F37" s="141">
        <f t="shared" si="12"/>
        <v>0</v>
      </c>
      <c r="G37" s="141">
        <f t="shared" si="13"/>
        <v>0</v>
      </c>
      <c r="H37" s="66">
        <f t="shared" si="14"/>
        <v>0</v>
      </c>
      <c r="I37" s="66">
        <f t="shared" si="15"/>
        <v>110</v>
      </c>
      <c r="J37" s="66">
        <f t="shared" si="16"/>
        <v>0</v>
      </c>
      <c r="K37" s="141">
        <f t="shared" si="17"/>
        <v>2018</v>
      </c>
      <c r="L37" s="66">
        <f t="shared" si="18"/>
        <v>54</v>
      </c>
      <c r="M37" s="66">
        <f t="shared" si="19"/>
        <v>54</v>
      </c>
      <c r="N37" s="147">
        <f t="shared" si="20"/>
        <v>110</v>
      </c>
      <c r="O37" s="143">
        <f t="shared" si="21"/>
        <v>0</v>
      </c>
      <c r="P37" s="144" t="s">
        <v>229</v>
      </c>
      <c r="Q37" s="37">
        <v>88</v>
      </c>
      <c r="R37" s="145"/>
      <c r="S37" s="42">
        <v>5</v>
      </c>
      <c r="T37" s="42">
        <v>5</v>
      </c>
      <c r="U37" s="146">
        <f t="shared" si="0"/>
        <v>0</v>
      </c>
      <c r="V37" s="146">
        <f t="shared" si="1"/>
        <v>5</v>
      </c>
      <c r="W37" s="146">
        <f t="shared" si="2"/>
        <v>0</v>
      </c>
      <c r="X37" s="146">
        <f t="shared" si="3"/>
        <v>0</v>
      </c>
      <c r="Y37" s="129">
        <f t="shared" si="4"/>
        <v>0</v>
      </c>
      <c r="Z37" s="129">
        <f t="shared" si="5"/>
        <v>0</v>
      </c>
      <c r="AA37" s="129">
        <f t="shared" si="6"/>
        <v>0</v>
      </c>
      <c r="AB37" s="67"/>
    </row>
    <row r="38" spans="1:28" ht="15">
      <c r="A38" s="66">
        <f t="shared" si="7"/>
        <v>0</v>
      </c>
      <c r="B38" s="66">
        <f t="shared" si="8"/>
        <v>0</v>
      </c>
      <c r="C38" s="66">
        <f t="shared" si="9"/>
        <v>0</v>
      </c>
      <c r="D38" s="66">
        <f t="shared" si="10"/>
        <v>0</v>
      </c>
      <c r="E38" s="66">
        <f t="shared" si="11"/>
        <v>0</v>
      </c>
      <c r="F38" s="141">
        <f t="shared" si="12"/>
        <v>0</v>
      </c>
      <c r="G38" s="141">
        <f t="shared" si="13"/>
        <v>0</v>
      </c>
      <c r="H38" s="66">
        <f t="shared" si="14"/>
        <v>0</v>
      </c>
      <c r="I38" s="66">
        <f t="shared" si="15"/>
        <v>110</v>
      </c>
      <c r="J38" s="66">
        <f t="shared" si="16"/>
        <v>0</v>
      </c>
      <c r="K38" s="141">
        <f t="shared" si="17"/>
        <v>2018</v>
      </c>
      <c r="L38" s="66">
        <f t="shared" si="18"/>
        <v>54</v>
      </c>
      <c r="M38" s="66">
        <f t="shared" si="19"/>
        <v>54</v>
      </c>
      <c r="N38" s="147">
        <f t="shared" si="20"/>
        <v>110</v>
      </c>
      <c r="O38" s="143">
        <f t="shared" si="21"/>
        <v>0</v>
      </c>
      <c r="P38" s="144" t="s">
        <v>229</v>
      </c>
      <c r="Q38" s="37">
        <v>89</v>
      </c>
      <c r="R38" s="145"/>
      <c r="S38" s="42">
        <v>6</v>
      </c>
      <c r="T38" s="42">
        <v>6</v>
      </c>
      <c r="U38" s="146">
        <f t="shared" si="0"/>
        <v>0</v>
      </c>
      <c r="V38" s="146">
        <f t="shared" si="1"/>
        <v>6</v>
      </c>
      <c r="W38" s="146">
        <f t="shared" si="2"/>
        <v>0</v>
      </c>
      <c r="X38" s="146">
        <f t="shared" si="3"/>
        <v>0</v>
      </c>
      <c r="Y38" s="129">
        <f t="shared" si="4"/>
        <v>0</v>
      </c>
      <c r="Z38" s="129">
        <f t="shared" si="5"/>
        <v>0</v>
      </c>
      <c r="AA38" s="129">
        <f t="shared" si="6"/>
        <v>0</v>
      </c>
      <c r="AB38" s="67"/>
    </row>
    <row r="39" spans="1:28" ht="15">
      <c r="A39" s="66">
        <f t="shared" si="7"/>
        <v>0</v>
      </c>
      <c r="B39" s="66">
        <f t="shared" si="8"/>
        <v>0</v>
      </c>
      <c r="C39" s="66">
        <f t="shared" si="9"/>
        <v>0</v>
      </c>
      <c r="D39" s="66">
        <f t="shared" si="10"/>
        <v>0</v>
      </c>
      <c r="E39" s="66">
        <f t="shared" si="11"/>
        <v>0</v>
      </c>
      <c r="F39" s="141">
        <f t="shared" si="12"/>
        <v>0</v>
      </c>
      <c r="G39" s="141">
        <f t="shared" si="13"/>
        <v>0</v>
      </c>
      <c r="H39" s="66">
        <f t="shared" si="14"/>
        <v>0</v>
      </c>
      <c r="I39" s="66">
        <f t="shared" si="15"/>
        <v>110</v>
      </c>
      <c r="J39" s="66">
        <f t="shared" si="16"/>
        <v>0</v>
      </c>
      <c r="K39" s="141">
        <f t="shared" si="17"/>
        <v>2018</v>
      </c>
      <c r="L39" s="66">
        <f t="shared" si="18"/>
        <v>54</v>
      </c>
      <c r="M39" s="66">
        <f t="shared" si="19"/>
        <v>54</v>
      </c>
      <c r="N39" s="147">
        <f t="shared" si="20"/>
        <v>110</v>
      </c>
      <c r="O39" s="143">
        <f t="shared" si="21"/>
        <v>0</v>
      </c>
      <c r="P39" s="144" t="s">
        <v>229</v>
      </c>
      <c r="Q39" s="37">
        <v>90</v>
      </c>
      <c r="R39" s="145"/>
      <c r="S39" s="42">
        <v>8</v>
      </c>
      <c r="T39" s="42">
        <v>8</v>
      </c>
      <c r="U39" s="146">
        <f t="shared" si="0"/>
        <v>0</v>
      </c>
      <c r="V39" s="146">
        <f t="shared" si="1"/>
        <v>8</v>
      </c>
      <c r="W39" s="146">
        <f t="shared" si="2"/>
        <v>0</v>
      </c>
      <c r="X39" s="146">
        <f t="shared" si="3"/>
        <v>0</v>
      </c>
      <c r="Y39" s="129">
        <f t="shared" si="4"/>
        <v>0</v>
      </c>
      <c r="Z39" s="129">
        <f t="shared" si="5"/>
        <v>0</v>
      </c>
      <c r="AA39" s="129">
        <f t="shared" si="6"/>
        <v>0</v>
      </c>
      <c r="AB39" s="67"/>
    </row>
    <row r="40" spans="1:28" ht="15">
      <c r="A40" s="66">
        <f t="shared" si="7"/>
        <v>0</v>
      </c>
      <c r="B40" s="66">
        <f t="shared" si="8"/>
        <v>0</v>
      </c>
      <c r="C40" s="66">
        <f t="shared" si="9"/>
        <v>0</v>
      </c>
      <c r="D40" s="66">
        <f t="shared" si="10"/>
        <v>0</v>
      </c>
      <c r="E40" s="66">
        <f t="shared" si="11"/>
        <v>0</v>
      </c>
      <c r="F40" s="141">
        <f t="shared" si="12"/>
        <v>0</v>
      </c>
      <c r="G40" s="141">
        <f t="shared" si="13"/>
        <v>0</v>
      </c>
      <c r="H40" s="66">
        <f t="shared" si="14"/>
        <v>0</v>
      </c>
      <c r="I40" s="66">
        <f t="shared" si="15"/>
        <v>110</v>
      </c>
      <c r="J40" s="66">
        <f t="shared" si="16"/>
        <v>0</v>
      </c>
      <c r="K40" s="141">
        <f t="shared" si="17"/>
        <v>2018</v>
      </c>
      <c r="L40" s="66">
        <f t="shared" si="18"/>
        <v>54</v>
      </c>
      <c r="M40" s="66">
        <f t="shared" si="19"/>
        <v>54</v>
      </c>
      <c r="N40" s="147">
        <f t="shared" si="20"/>
        <v>110</v>
      </c>
      <c r="O40" s="143">
        <f t="shared" si="21"/>
        <v>0</v>
      </c>
      <c r="P40" s="144" t="s">
        <v>229</v>
      </c>
      <c r="Q40" s="37">
        <v>91</v>
      </c>
      <c r="R40" s="145"/>
      <c r="S40" s="42">
        <v>6</v>
      </c>
      <c r="T40" s="42">
        <v>6</v>
      </c>
      <c r="U40" s="146">
        <f t="shared" si="0"/>
        <v>0</v>
      </c>
      <c r="V40" s="146">
        <f t="shared" si="1"/>
        <v>6</v>
      </c>
      <c r="W40" s="146">
        <f t="shared" si="2"/>
        <v>0</v>
      </c>
      <c r="X40" s="146">
        <f t="shared" si="3"/>
        <v>0</v>
      </c>
      <c r="Y40" s="129">
        <f t="shared" si="4"/>
        <v>0</v>
      </c>
      <c r="Z40" s="129">
        <f t="shared" si="5"/>
        <v>0</v>
      </c>
      <c r="AA40" s="129">
        <f t="shared" si="6"/>
        <v>0</v>
      </c>
      <c r="AB40" s="67"/>
    </row>
    <row r="41" spans="1:28" ht="15">
      <c r="A41" s="66">
        <f t="shared" si="7"/>
        <v>0</v>
      </c>
      <c r="B41" s="66">
        <f t="shared" si="8"/>
        <v>0</v>
      </c>
      <c r="C41" s="66">
        <f t="shared" si="9"/>
        <v>0</v>
      </c>
      <c r="D41" s="66">
        <f t="shared" si="10"/>
        <v>0</v>
      </c>
      <c r="E41" s="66">
        <f t="shared" si="11"/>
        <v>0</v>
      </c>
      <c r="F41" s="141">
        <f t="shared" si="12"/>
        <v>0</v>
      </c>
      <c r="G41" s="141">
        <f t="shared" si="13"/>
        <v>0</v>
      </c>
      <c r="H41" s="66">
        <f t="shared" si="14"/>
        <v>0</v>
      </c>
      <c r="I41" s="66">
        <f t="shared" si="15"/>
        <v>110</v>
      </c>
      <c r="J41" s="66">
        <f t="shared" si="16"/>
        <v>0</v>
      </c>
      <c r="K41" s="141">
        <f t="shared" si="17"/>
        <v>2018</v>
      </c>
      <c r="L41" s="66">
        <f t="shared" si="18"/>
        <v>54</v>
      </c>
      <c r="M41" s="66">
        <f t="shared" si="19"/>
        <v>54</v>
      </c>
      <c r="N41" s="147">
        <f t="shared" si="20"/>
        <v>110</v>
      </c>
      <c r="O41" s="143">
        <f t="shared" si="21"/>
        <v>0</v>
      </c>
      <c r="P41" s="144" t="s">
        <v>229</v>
      </c>
      <c r="Q41" s="37">
        <v>92</v>
      </c>
      <c r="R41" s="145"/>
      <c r="S41" s="42">
        <v>6</v>
      </c>
      <c r="T41" s="42">
        <v>5</v>
      </c>
      <c r="U41" s="146">
        <f t="shared" si="0"/>
        <v>1</v>
      </c>
      <c r="V41" s="146">
        <f t="shared" si="1"/>
        <v>5.5</v>
      </c>
      <c r="W41" s="146">
        <f t="shared" si="2"/>
        <v>0.09090909090909091</v>
      </c>
      <c r="X41" s="146">
        <f t="shared" si="3"/>
        <v>0.5</v>
      </c>
      <c r="Y41" s="129">
        <f t="shared" si="4"/>
        <v>0.7071067811865476</v>
      </c>
      <c r="Z41" s="129">
        <f t="shared" si="5"/>
        <v>0.128564869306645</v>
      </c>
      <c r="AA41" s="129">
        <f t="shared" si="6"/>
        <v>0.09090909090909091</v>
      </c>
      <c r="AB41" s="67"/>
    </row>
    <row r="42" spans="1:28" ht="15">
      <c r="A42" s="66">
        <f t="shared" si="7"/>
        <v>0</v>
      </c>
      <c r="B42" s="66">
        <f t="shared" si="8"/>
        <v>0</v>
      </c>
      <c r="C42" s="66">
        <f t="shared" si="9"/>
        <v>0</v>
      </c>
      <c r="D42" s="66">
        <f t="shared" si="10"/>
        <v>0</v>
      </c>
      <c r="E42" s="66">
        <f t="shared" si="11"/>
        <v>0</v>
      </c>
      <c r="F42" s="141">
        <f t="shared" si="12"/>
        <v>0</v>
      </c>
      <c r="G42" s="141">
        <f t="shared" si="13"/>
        <v>0</v>
      </c>
      <c r="H42" s="66">
        <f t="shared" si="14"/>
        <v>0</v>
      </c>
      <c r="I42" s="66">
        <f t="shared" si="15"/>
        <v>110</v>
      </c>
      <c r="J42" s="66">
        <f t="shared" si="16"/>
        <v>0</v>
      </c>
      <c r="K42" s="141">
        <f t="shared" si="17"/>
        <v>2018</v>
      </c>
      <c r="L42" s="66">
        <f t="shared" si="18"/>
        <v>54</v>
      </c>
      <c r="M42" s="66">
        <f t="shared" si="19"/>
        <v>54</v>
      </c>
      <c r="N42" s="147">
        <f t="shared" si="20"/>
        <v>110</v>
      </c>
      <c r="O42" s="143">
        <f t="shared" si="21"/>
        <v>0</v>
      </c>
      <c r="P42" s="144" t="s">
        <v>229</v>
      </c>
      <c r="Q42" s="37">
        <v>93</v>
      </c>
      <c r="R42" s="145"/>
      <c r="S42" s="42">
        <v>5</v>
      </c>
      <c r="T42" s="42">
        <v>5</v>
      </c>
      <c r="U42" s="146">
        <f t="shared" si="0"/>
        <v>0</v>
      </c>
      <c r="V42" s="146">
        <f t="shared" si="1"/>
        <v>5</v>
      </c>
      <c r="W42" s="146">
        <f t="shared" si="2"/>
        <v>0</v>
      </c>
      <c r="X42" s="146">
        <f t="shared" si="3"/>
        <v>0</v>
      </c>
      <c r="Y42" s="129">
        <f t="shared" si="4"/>
        <v>0</v>
      </c>
      <c r="Z42" s="129">
        <f t="shared" si="5"/>
        <v>0</v>
      </c>
      <c r="AA42" s="129">
        <f t="shared" si="6"/>
        <v>0</v>
      </c>
      <c r="AB42" s="67"/>
    </row>
    <row r="43" spans="1:28" ht="15">
      <c r="A43" s="66">
        <f t="shared" si="7"/>
        <v>0</v>
      </c>
      <c r="B43" s="66">
        <f t="shared" si="8"/>
        <v>0</v>
      </c>
      <c r="C43" s="66">
        <f t="shared" si="9"/>
        <v>0</v>
      </c>
      <c r="D43" s="66">
        <f t="shared" si="10"/>
        <v>0</v>
      </c>
      <c r="E43" s="66">
        <f t="shared" si="11"/>
        <v>0</v>
      </c>
      <c r="F43" s="141">
        <f t="shared" si="12"/>
        <v>0</v>
      </c>
      <c r="G43" s="141">
        <f t="shared" si="13"/>
        <v>0</v>
      </c>
      <c r="H43" s="66">
        <f t="shared" si="14"/>
        <v>0</v>
      </c>
      <c r="I43" s="66">
        <f t="shared" si="15"/>
        <v>110</v>
      </c>
      <c r="J43" s="66">
        <f t="shared" si="16"/>
        <v>0</v>
      </c>
      <c r="K43" s="141">
        <f t="shared" si="17"/>
        <v>2018</v>
      </c>
      <c r="L43" s="66">
        <f t="shared" si="18"/>
        <v>54</v>
      </c>
      <c r="M43" s="66">
        <f t="shared" si="19"/>
        <v>54</v>
      </c>
      <c r="N43" s="147">
        <f t="shared" si="20"/>
        <v>110</v>
      </c>
      <c r="O43" s="143">
        <f t="shared" si="21"/>
        <v>0</v>
      </c>
      <c r="P43" s="144" t="s">
        <v>229</v>
      </c>
      <c r="Q43" s="37">
        <v>94</v>
      </c>
      <c r="R43" s="145"/>
      <c r="S43" s="42">
        <v>5</v>
      </c>
      <c r="T43" s="42">
        <v>5</v>
      </c>
      <c r="U43" s="146">
        <f t="shared" si="0"/>
        <v>0</v>
      </c>
      <c r="V43" s="146">
        <f t="shared" si="1"/>
        <v>5</v>
      </c>
      <c r="W43" s="146">
        <f t="shared" si="2"/>
        <v>0</v>
      </c>
      <c r="X43" s="146">
        <f t="shared" si="3"/>
        <v>0</v>
      </c>
      <c r="Y43" s="129">
        <f t="shared" si="4"/>
        <v>0</v>
      </c>
      <c r="Z43" s="129">
        <f t="shared" si="5"/>
        <v>0</v>
      </c>
      <c r="AA43" s="129">
        <f t="shared" si="6"/>
        <v>0</v>
      </c>
      <c r="AB43" s="67"/>
    </row>
    <row r="44" spans="1:28" ht="15">
      <c r="A44" s="66">
        <f t="shared" si="7"/>
        <v>0</v>
      </c>
      <c r="B44" s="66">
        <f t="shared" si="8"/>
        <v>0</v>
      </c>
      <c r="C44" s="66">
        <f t="shared" si="9"/>
        <v>0</v>
      </c>
      <c r="D44" s="66">
        <f t="shared" si="10"/>
        <v>0</v>
      </c>
      <c r="E44" s="66">
        <f t="shared" si="11"/>
        <v>0</v>
      </c>
      <c r="F44" s="141">
        <f t="shared" si="12"/>
        <v>0</v>
      </c>
      <c r="G44" s="141">
        <f t="shared" si="13"/>
        <v>0</v>
      </c>
      <c r="H44" s="66">
        <f t="shared" si="14"/>
        <v>0</v>
      </c>
      <c r="I44" s="66">
        <f t="shared" si="15"/>
        <v>110</v>
      </c>
      <c r="J44" s="66">
        <f t="shared" si="16"/>
        <v>0</v>
      </c>
      <c r="K44" s="141">
        <f t="shared" si="17"/>
        <v>2018</v>
      </c>
      <c r="L44" s="66">
        <f t="shared" si="18"/>
        <v>54</v>
      </c>
      <c r="M44" s="66">
        <f t="shared" si="19"/>
        <v>54</v>
      </c>
      <c r="N44" s="147">
        <f t="shared" si="20"/>
        <v>110</v>
      </c>
      <c r="O44" s="143">
        <f t="shared" si="21"/>
        <v>0</v>
      </c>
      <c r="P44" s="144" t="s">
        <v>229</v>
      </c>
      <c r="Q44" s="37">
        <v>95</v>
      </c>
      <c r="R44" s="145"/>
      <c r="S44" s="42">
        <v>6</v>
      </c>
      <c r="T44" s="42">
        <v>6</v>
      </c>
      <c r="U44" s="146">
        <f t="shared" si="0"/>
        <v>0</v>
      </c>
      <c r="V44" s="146">
        <f t="shared" si="1"/>
        <v>6</v>
      </c>
      <c r="W44" s="146">
        <f t="shared" si="2"/>
        <v>0</v>
      </c>
      <c r="X44" s="146">
        <f t="shared" si="3"/>
        <v>0</v>
      </c>
      <c r="Y44" s="129">
        <f t="shared" si="4"/>
        <v>0</v>
      </c>
      <c r="Z44" s="129">
        <f t="shared" si="5"/>
        <v>0</v>
      </c>
      <c r="AA44" s="129">
        <f t="shared" si="6"/>
        <v>0</v>
      </c>
      <c r="AB44" s="67"/>
    </row>
    <row r="45" spans="1:28" ht="15">
      <c r="A45" s="66">
        <f t="shared" si="7"/>
        <v>0</v>
      </c>
      <c r="B45" s="66">
        <f t="shared" si="8"/>
        <v>0</v>
      </c>
      <c r="C45" s="66">
        <f t="shared" si="9"/>
        <v>0</v>
      </c>
      <c r="D45" s="66">
        <f t="shared" si="10"/>
        <v>0</v>
      </c>
      <c r="E45" s="66">
        <f t="shared" si="11"/>
        <v>0</v>
      </c>
      <c r="F45" s="141">
        <f t="shared" si="12"/>
        <v>0</v>
      </c>
      <c r="G45" s="141">
        <f t="shared" si="13"/>
        <v>0</v>
      </c>
      <c r="H45" s="66">
        <f t="shared" si="14"/>
        <v>0</v>
      </c>
      <c r="I45" s="66">
        <f t="shared" si="15"/>
        <v>110</v>
      </c>
      <c r="J45" s="66">
        <f t="shared" si="16"/>
        <v>0</v>
      </c>
      <c r="K45" s="141">
        <f t="shared" si="17"/>
        <v>2018</v>
      </c>
      <c r="L45" s="66">
        <f t="shared" si="18"/>
        <v>54</v>
      </c>
      <c r="M45" s="66">
        <f t="shared" si="19"/>
        <v>54</v>
      </c>
      <c r="N45" s="147">
        <f t="shared" si="20"/>
        <v>110</v>
      </c>
      <c r="O45" s="143">
        <f t="shared" si="21"/>
        <v>0</v>
      </c>
      <c r="P45" s="144" t="s">
        <v>229</v>
      </c>
      <c r="Q45" s="37">
        <v>96</v>
      </c>
      <c r="R45" s="145"/>
      <c r="S45" s="42">
        <v>5</v>
      </c>
      <c r="T45" s="42">
        <v>5</v>
      </c>
      <c r="U45" s="146">
        <f t="shared" si="0"/>
        <v>0</v>
      </c>
      <c r="V45" s="146">
        <f t="shared" si="1"/>
        <v>5</v>
      </c>
      <c r="W45" s="146">
        <f t="shared" si="2"/>
        <v>0</v>
      </c>
      <c r="X45" s="146">
        <f t="shared" si="3"/>
        <v>0</v>
      </c>
      <c r="Y45" s="129">
        <f t="shared" si="4"/>
        <v>0</v>
      </c>
      <c r="Z45" s="129">
        <f t="shared" si="5"/>
        <v>0</v>
      </c>
      <c r="AA45" s="129">
        <f t="shared" si="6"/>
        <v>0</v>
      </c>
      <c r="AB45" s="67"/>
    </row>
    <row r="46" spans="1:28" ht="15">
      <c r="A46" s="66">
        <f t="shared" si="7"/>
        <v>0</v>
      </c>
      <c r="B46" s="66">
        <f t="shared" si="8"/>
        <v>0</v>
      </c>
      <c r="C46" s="66">
        <f t="shared" si="9"/>
        <v>0</v>
      </c>
      <c r="D46" s="66">
        <f t="shared" si="10"/>
        <v>0</v>
      </c>
      <c r="E46" s="66">
        <f t="shared" si="11"/>
        <v>0</v>
      </c>
      <c r="F46" s="141">
        <f t="shared" si="12"/>
        <v>0</v>
      </c>
      <c r="G46" s="141">
        <f t="shared" si="13"/>
        <v>0</v>
      </c>
      <c r="H46" s="66">
        <f t="shared" si="14"/>
        <v>0</v>
      </c>
      <c r="I46" s="66">
        <f t="shared" si="15"/>
        <v>110</v>
      </c>
      <c r="J46" s="66">
        <f t="shared" si="16"/>
        <v>0</v>
      </c>
      <c r="K46" s="141">
        <f t="shared" si="17"/>
        <v>2018</v>
      </c>
      <c r="L46" s="66">
        <f t="shared" si="18"/>
        <v>54</v>
      </c>
      <c r="M46" s="66">
        <f t="shared" si="19"/>
        <v>54</v>
      </c>
      <c r="N46" s="147">
        <f t="shared" si="20"/>
        <v>110</v>
      </c>
      <c r="O46" s="143">
        <f t="shared" si="21"/>
        <v>0</v>
      </c>
      <c r="P46" s="144" t="s">
        <v>229</v>
      </c>
      <c r="Q46" s="37">
        <v>97</v>
      </c>
      <c r="R46" s="145"/>
      <c r="S46" s="42">
        <v>5</v>
      </c>
      <c r="T46" s="42">
        <v>5</v>
      </c>
      <c r="U46" s="146">
        <f t="shared" si="0"/>
        <v>0</v>
      </c>
      <c r="V46" s="146">
        <f t="shared" si="1"/>
        <v>5</v>
      </c>
      <c r="W46" s="146">
        <f t="shared" si="2"/>
        <v>0</v>
      </c>
      <c r="X46" s="146">
        <f t="shared" si="3"/>
        <v>0</v>
      </c>
      <c r="Y46" s="129">
        <f t="shared" si="4"/>
        <v>0</v>
      </c>
      <c r="Z46" s="129">
        <f t="shared" si="5"/>
        <v>0</v>
      </c>
      <c r="AA46" s="129">
        <f t="shared" si="6"/>
        <v>0</v>
      </c>
      <c r="AB46" s="67"/>
    </row>
    <row r="47" spans="1:28" ht="15">
      <c r="A47" s="66">
        <f t="shared" si="7"/>
        <v>0</v>
      </c>
      <c r="B47" s="66">
        <f t="shared" si="8"/>
        <v>0</v>
      </c>
      <c r="C47" s="66">
        <f t="shared" si="9"/>
        <v>0</v>
      </c>
      <c r="D47" s="66">
        <f t="shared" si="10"/>
        <v>0</v>
      </c>
      <c r="E47" s="66">
        <f t="shared" si="11"/>
        <v>0</v>
      </c>
      <c r="F47" s="141">
        <f t="shared" si="12"/>
        <v>0</v>
      </c>
      <c r="G47" s="141">
        <f t="shared" si="13"/>
        <v>0</v>
      </c>
      <c r="H47" s="66">
        <f t="shared" si="14"/>
        <v>0</v>
      </c>
      <c r="I47" s="66">
        <f t="shared" si="15"/>
        <v>110</v>
      </c>
      <c r="J47" s="66">
        <f t="shared" si="16"/>
        <v>0</v>
      </c>
      <c r="K47" s="141">
        <f t="shared" si="17"/>
        <v>2018</v>
      </c>
      <c r="L47" s="66">
        <f t="shared" si="18"/>
        <v>54</v>
      </c>
      <c r="M47" s="66">
        <f t="shared" si="19"/>
        <v>54</v>
      </c>
      <c r="N47" s="147">
        <f t="shared" si="20"/>
        <v>110</v>
      </c>
      <c r="O47" s="143">
        <f t="shared" si="21"/>
        <v>0</v>
      </c>
      <c r="P47" s="144" t="s">
        <v>229</v>
      </c>
      <c r="Q47" s="37">
        <v>98</v>
      </c>
      <c r="R47" s="145"/>
      <c r="S47" s="42">
        <v>5</v>
      </c>
      <c r="T47" s="42">
        <v>5</v>
      </c>
      <c r="U47" s="146">
        <f t="shared" si="0"/>
        <v>0</v>
      </c>
      <c r="V47" s="146">
        <f t="shared" si="1"/>
        <v>5</v>
      </c>
      <c r="W47" s="146">
        <f t="shared" si="2"/>
        <v>0</v>
      </c>
      <c r="X47" s="146">
        <f t="shared" si="3"/>
        <v>0</v>
      </c>
      <c r="Y47" s="129">
        <f t="shared" si="4"/>
        <v>0</v>
      </c>
      <c r="Z47" s="129">
        <f t="shared" si="5"/>
        <v>0</v>
      </c>
      <c r="AA47" s="129">
        <f t="shared" si="6"/>
        <v>0</v>
      </c>
      <c r="AB47" s="67"/>
    </row>
    <row r="48" spans="1:28" ht="15">
      <c r="A48" s="66">
        <f t="shared" si="7"/>
        <v>0</v>
      </c>
      <c r="B48" s="66">
        <f t="shared" si="8"/>
        <v>0</v>
      </c>
      <c r="C48" s="66">
        <f t="shared" si="9"/>
        <v>0</v>
      </c>
      <c r="D48" s="66">
        <f t="shared" si="10"/>
        <v>0</v>
      </c>
      <c r="E48" s="66">
        <f t="shared" si="11"/>
        <v>0</v>
      </c>
      <c r="F48" s="141">
        <f t="shared" si="12"/>
        <v>0</v>
      </c>
      <c r="G48" s="141">
        <f t="shared" si="13"/>
        <v>0</v>
      </c>
      <c r="H48" s="66">
        <f t="shared" si="14"/>
        <v>0</v>
      </c>
      <c r="I48" s="66">
        <f t="shared" si="15"/>
        <v>110</v>
      </c>
      <c r="J48" s="66">
        <f t="shared" si="16"/>
        <v>0</v>
      </c>
      <c r="K48" s="141">
        <f t="shared" si="17"/>
        <v>2018</v>
      </c>
      <c r="L48" s="66">
        <f t="shared" si="18"/>
        <v>54</v>
      </c>
      <c r="M48" s="66">
        <f t="shared" si="19"/>
        <v>54</v>
      </c>
      <c r="N48" s="147">
        <f t="shared" si="20"/>
        <v>110</v>
      </c>
      <c r="O48" s="143">
        <f t="shared" si="21"/>
        <v>0</v>
      </c>
      <c r="P48" s="144" t="s">
        <v>229</v>
      </c>
      <c r="Q48" s="37">
        <v>99</v>
      </c>
      <c r="R48" s="145"/>
      <c r="S48" s="42">
        <v>6</v>
      </c>
      <c r="T48" s="42">
        <v>6</v>
      </c>
      <c r="U48" s="146">
        <f t="shared" si="0"/>
        <v>0</v>
      </c>
      <c r="V48" s="146">
        <f t="shared" si="1"/>
        <v>6</v>
      </c>
      <c r="W48" s="146">
        <f t="shared" si="2"/>
        <v>0</v>
      </c>
      <c r="X48" s="146">
        <f t="shared" si="3"/>
        <v>0</v>
      </c>
      <c r="Y48" s="129">
        <f t="shared" si="4"/>
        <v>0</v>
      </c>
      <c r="Z48" s="129">
        <f t="shared" si="5"/>
        <v>0</v>
      </c>
      <c r="AA48" s="129">
        <f t="shared" si="6"/>
        <v>0</v>
      </c>
      <c r="AB48" s="67"/>
    </row>
    <row r="49" spans="1:28" ht="15">
      <c r="A49" s="66">
        <f t="shared" si="7"/>
        <v>0</v>
      </c>
      <c r="B49" s="66">
        <f t="shared" si="8"/>
        <v>0</v>
      </c>
      <c r="C49" s="66">
        <f t="shared" si="9"/>
        <v>0</v>
      </c>
      <c r="D49" s="66">
        <f t="shared" si="10"/>
        <v>0</v>
      </c>
      <c r="E49" s="66">
        <f t="shared" si="11"/>
        <v>0</v>
      </c>
      <c r="F49" s="141">
        <f t="shared" si="12"/>
        <v>0</v>
      </c>
      <c r="G49" s="141">
        <f t="shared" si="13"/>
        <v>0</v>
      </c>
      <c r="H49" s="66">
        <f t="shared" si="14"/>
        <v>0</v>
      </c>
      <c r="I49" s="66">
        <f t="shared" si="15"/>
        <v>110</v>
      </c>
      <c r="J49" s="66">
        <f t="shared" si="16"/>
        <v>0</v>
      </c>
      <c r="K49" s="141">
        <f t="shared" si="17"/>
        <v>2018</v>
      </c>
      <c r="L49" s="66">
        <f t="shared" si="18"/>
        <v>54</v>
      </c>
      <c r="M49" s="66">
        <f t="shared" si="19"/>
        <v>54</v>
      </c>
      <c r="N49" s="147">
        <f t="shared" si="20"/>
        <v>110</v>
      </c>
      <c r="O49" s="143">
        <f t="shared" si="21"/>
        <v>0</v>
      </c>
      <c r="P49" s="144" t="s">
        <v>229</v>
      </c>
      <c r="Q49" s="37">
        <v>100</v>
      </c>
      <c r="R49" s="145"/>
      <c r="S49" s="42">
        <v>6</v>
      </c>
      <c r="T49" s="42">
        <v>6</v>
      </c>
      <c r="U49" s="146">
        <f t="shared" si="0"/>
        <v>0</v>
      </c>
      <c r="V49" s="146">
        <f t="shared" si="1"/>
        <v>6</v>
      </c>
      <c r="W49" s="146">
        <f t="shared" si="2"/>
        <v>0</v>
      </c>
      <c r="X49" s="146">
        <f t="shared" si="3"/>
        <v>0</v>
      </c>
      <c r="Y49" s="129">
        <f t="shared" si="4"/>
        <v>0</v>
      </c>
      <c r="Z49" s="129">
        <f t="shared" si="5"/>
        <v>0</v>
      </c>
      <c r="AA49" s="129">
        <f t="shared" si="6"/>
        <v>0</v>
      </c>
      <c r="AB49" s="67"/>
    </row>
    <row r="50" spans="1:28" ht="15">
      <c r="A50" s="66">
        <f t="shared" si="7"/>
        <v>0</v>
      </c>
      <c r="B50" s="66">
        <f t="shared" si="8"/>
        <v>0</v>
      </c>
      <c r="C50" s="66">
        <f t="shared" si="9"/>
        <v>0</v>
      </c>
      <c r="D50" s="66">
        <f t="shared" si="10"/>
        <v>0</v>
      </c>
      <c r="E50" s="66">
        <f t="shared" si="11"/>
        <v>0</v>
      </c>
      <c r="F50" s="141">
        <f t="shared" si="12"/>
        <v>0</v>
      </c>
      <c r="G50" s="141">
        <f t="shared" si="13"/>
        <v>0</v>
      </c>
      <c r="H50" s="66">
        <f t="shared" si="14"/>
        <v>0</v>
      </c>
      <c r="I50" s="66">
        <f t="shared" si="15"/>
        <v>110</v>
      </c>
      <c r="J50" s="66">
        <f t="shared" si="16"/>
        <v>0</v>
      </c>
      <c r="K50" s="141">
        <f t="shared" si="17"/>
        <v>2018</v>
      </c>
      <c r="L50" s="66">
        <f t="shared" si="18"/>
        <v>54</v>
      </c>
      <c r="M50" s="66">
        <f t="shared" si="19"/>
        <v>54</v>
      </c>
      <c r="N50" s="147">
        <f t="shared" si="20"/>
        <v>110</v>
      </c>
      <c r="O50" s="143">
        <f t="shared" si="21"/>
        <v>0</v>
      </c>
      <c r="P50" s="144" t="s">
        <v>229</v>
      </c>
      <c r="Q50" s="37">
        <v>101</v>
      </c>
      <c r="R50" s="145"/>
      <c r="S50" s="42">
        <v>5</v>
      </c>
      <c r="T50" s="42">
        <v>5</v>
      </c>
      <c r="U50" s="146">
        <f t="shared" si="0"/>
        <v>0</v>
      </c>
      <c r="V50" s="146">
        <f t="shared" si="1"/>
        <v>5</v>
      </c>
      <c r="W50" s="146">
        <f t="shared" si="2"/>
        <v>0</v>
      </c>
      <c r="X50" s="146">
        <f t="shared" si="3"/>
        <v>0</v>
      </c>
      <c r="Y50" s="129">
        <f t="shared" si="4"/>
        <v>0</v>
      </c>
      <c r="Z50" s="129">
        <f t="shared" si="5"/>
        <v>0</v>
      </c>
      <c r="AA50" s="129">
        <f t="shared" si="6"/>
        <v>0</v>
      </c>
      <c r="AB50" s="67"/>
    </row>
    <row r="51" spans="1:28" ht="15">
      <c r="A51" s="66">
        <f t="shared" si="7"/>
        <v>0</v>
      </c>
      <c r="B51" s="66">
        <f t="shared" si="8"/>
        <v>0</v>
      </c>
      <c r="C51" s="66">
        <f t="shared" si="9"/>
        <v>0</v>
      </c>
      <c r="D51" s="66">
        <f t="shared" si="10"/>
        <v>0</v>
      </c>
      <c r="E51" s="66">
        <f t="shared" si="11"/>
        <v>0</v>
      </c>
      <c r="F51" s="141">
        <f t="shared" si="12"/>
        <v>0</v>
      </c>
      <c r="G51" s="141">
        <f t="shared" si="13"/>
        <v>0</v>
      </c>
      <c r="H51" s="66">
        <f t="shared" si="14"/>
        <v>0</v>
      </c>
      <c r="I51" s="66">
        <f t="shared" si="15"/>
        <v>110</v>
      </c>
      <c r="J51" s="66">
        <f t="shared" si="16"/>
        <v>0</v>
      </c>
      <c r="K51" s="141">
        <f t="shared" si="17"/>
        <v>2018</v>
      </c>
      <c r="L51" s="66">
        <f t="shared" si="18"/>
        <v>54</v>
      </c>
      <c r="M51" s="66">
        <f t="shared" si="19"/>
        <v>54</v>
      </c>
      <c r="N51" s="147">
        <f t="shared" si="20"/>
        <v>110</v>
      </c>
      <c r="O51" s="143">
        <f t="shared" si="21"/>
        <v>0</v>
      </c>
      <c r="P51" s="144" t="s">
        <v>229</v>
      </c>
      <c r="Q51" s="37">
        <v>102</v>
      </c>
      <c r="R51" s="145"/>
      <c r="S51" s="42">
        <v>5</v>
      </c>
      <c r="T51" s="42">
        <v>5</v>
      </c>
      <c r="U51" s="146">
        <f t="shared" si="0"/>
        <v>0</v>
      </c>
      <c r="V51" s="146">
        <f t="shared" si="1"/>
        <v>5</v>
      </c>
      <c r="W51" s="146">
        <f t="shared" si="2"/>
        <v>0</v>
      </c>
      <c r="X51" s="146">
        <f t="shared" si="3"/>
        <v>0</v>
      </c>
      <c r="Y51" s="129">
        <f t="shared" si="4"/>
        <v>0</v>
      </c>
      <c r="Z51" s="129">
        <f t="shared" si="5"/>
        <v>0</v>
      </c>
      <c r="AA51" s="129">
        <f t="shared" si="6"/>
        <v>0</v>
      </c>
      <c r="AB51" s="67"/>
    </row>
    <row r="52" spans="1:28" ht="15">
      <c r="A52" s="66">
        <f t="shared" si="7"/>
        <v>0</v>
      </c>
      <c r="B52" s="66">
        <f t="shared" si="8"/>
        <v>0</v>
      </c>
      <c r="C52" s="66">
        <f t="shared" si="9"/>
        <v>0</v>
      </c>
      <c r="D52" s="66">
        <f t="shared" si="10"/>
        <v>0</v>
      </c>
      <c r="E52" s="66">
        <f t="shared" si="11"/>
        <v>0</v>
      </c>
      <c r="F52" s="141">
        <f t="shared" si="12"/>
        <v>0</v>
      </c>
      <c r="G52" s="141">
        <f t="shared" si="13"/>
        <v>0</v>
      </c>
      <c r="H52" s="66">
        <f t="shared" si="14"/>
        <v>0</v>
      </c>
      <c r="I52" s="66">
        <f t="shared" si="15"/>
        <v>110</v>
      </c>
      <c r="J52" s="66">
        <f t="shared" si="16"/>
        <v>0</v>
      </c>
      <c r="K52" s="141">
        <f t="shared" si="17"/>
        <v>2018</v>
      </c>
      <c r="L52" s="66">
        <f t="shared" si="18"/>
        <v>54</v>
      </c>
      <c r="M52" s="66">
        <f t="shared" si="19"/>
        <v>54</v>
      </c>
      <c r="N52" s="147">
        <f t="shared" si="20"/>
        <v>110</v>
      </c>
      <c r="O52" s="143">
        <f t="shared" si="21"/>
        <v>0</v>
      </c>
      <c r="P52" s="144" t="s">
        <v>229</v>
      </c>
      <c r="Q52" s="37">
        <v>103</v>
      </c>
      <c r="R52" s="145"/>
      <c r="S52" s="42">
        <v>6</v>
      </c>
      <c r="T52" s="42">
        <v>6</v>
      </c>
      <c r="U52" s="146">
        <f t="shared" si="0"/>
        <v>0</v>
      </c>
      <c r="V52" s="146">
        <f t="shared" si="1"/>
        <v>6</v>
      </c>
      <c r="W52" s="146">
        <f t="shared" si="2"/>
        <v>0</v>
      </c>
      <c r="X52" s="146">
        <f t="shared" si="3"/>
        <v>0</v>
      </c>
      <c r="Y52" s="129">
        <f t="shared" si="4"/>
        <v>0</v>
      </c>
      <c r="Z52" s="129">
        <f t="shared" si="5"/>
        <v>0</v>
      </c>
      <c r="AA52" s="129">
        <f t="shared" si="6"/>
        <v>0</v>
      </c>
      <c r="AB52" s="67"/>
    </row>
    <row r="53" spans="1:28" ht="15">
      <c r="A53" s="66">
        <f t="shared" si="7"/>
        <v>0</v>
      </c>
      <c r="B53" s="66">
        <f t="shared" si="8"/>
        <v>0</v>
      </c>
      <c r="C53" s="66">
        <f t="shared" si="9"/>
        <v>0</v>
      </c>
      <c r="D53" s="66">
        <f t="shared" si="10"/>
        <v>0</v>
      </c>
      <c r="E53" s="66">
        <f t="shared" si="11"/>
        <v>0</v>
      </c>
      <c r="F53" s="141">
        <f t="shared" si="12"/>
        <v>0</v>
      </c>
      <c r="G53" s="141">
        <f t="shared" si="13"/>
        <v>0</v>
      </c>
      <c r="H53" s="66">
        <f t="shared" si="14"/>
        <v>0</v>
      </c>
      <c r="I53" s="66">
        <f t="shared" si="15"/>
        <v>110</v>
      </c>
      <c r="J53" s="66">
        <f t="shared" si="16"/>
        <v>0</v>
      </c>
      <c r="K53" s="141">
        <f t="shared" si="17"/>
        <v>2018</v>
      </c>
      <c r="L53" s="66">
        <f t="shared" si="18"/>
        <v>54</v>
      </c>
      <c r="M53" s="66">
        <f t="shared" si="19"/>
        <v>54</v>
      </c>
      <c r="N53" s="147">
        <f t="shared" si="20"/>
        <v>110</v>
      </c>
      <c r="O53" s="143">
        <f t="shared" si="21"/>
        <v>0</v>
      </c>
      <c r="P53" s="144" t="s">
        <v>229</v>
      </c>
      <c r="Q53" s="37">
        <v>104</v>
      </c>
      <c r="R53" s="145"/>
      <c r="S53" s="42">
        <v>6</v>
      </c>
      <c r="T53" s="42">
        <v>4</v>
      </c>
      <c r="U53" s="146">
        <f t="shared" si="0"/>
        <v>2</v>
      </c>
      <c r="V53" s="146">
        <f t="shared" si="1"/>
        <v>5</v>
      </c>
      <c r="W53" s="146">
        <f t="shared" si="2"/>
        <v>0.2</v>
      </c>
      <c r="X53" s="146">
        <f t="shared" si="3"/>
        <v>2</v>
      </c>
      <c r="Y53" s="129">
        <f t="shared" si="4"/>
        <v>1.4142135623730951</v>
      </c>
      <c r="Z53" s="129">
        <f t="shared" si="5"/>
        <v>0.282842712474619</v>
      </c>
      <c r="AA53" s="129">
        <f t="shared" si="6"/>
        <v>0.19999999999999998</v>
      </c>
      <c r="AB53" s="67"/>
    </row>
    <row r="54" spans="1:28" ht="15">
      <c r="A54" s="66">
        <f t="shared" si="7"/>
        <v>0</v>
      </c>
      <c r="B54" s="66">
        <f t="shared" si="8"/>
        <v>0</v>
      </c>
      <c r="C54" s="66">
        <f t="shared" si="9"/>
        <v>0</v>
      </c>
      <c r="D54" s="66">
        <f t="shared" si="10"/>
        <v>0</v>
      </c>
      <c r="E54" s="66">
        <f t="shared" si="11"/>
        <v>0</v>
      </c>
      <c r="F54" s="141">
        <f t="shared" si="12"/>
        <v>0</v>
      </c>
      <c r="G54" s="141">
        <f t="shared" si="13"/>
        <v>0</v>
      </c>
      <c r="H54" s="66">
        <f t="shared" si="14"/>
        <v>0</v>
      </c>
      <c r="I54" s="66">
        <f t="shared" si="15"/>
        <v>110</v>
      </c>
      <c r="J54" s="66">
        <f t="shared" si="16"/>
        <v>0</v>
      </c>
      <c r="K54" s="141">
        <f t="shared" si="17"/>
        <v>2018</v>
      </c>
      <c r="L54" s="66">
        <f t="shared" si="18"/>
        <v>54</v>
      </c>
      <c r="M54" s="66">
        <f t="shared" si="19"/>
        <v>54</v>
      </c>
      <c r="N54" s="147">
        <f t="shared" si="20"/>
        <v>110</v>
      </c>
      <c r="O54" s="143">
        <f t="shared" si="21"/>
        <v>0</v>
      </c>
      <c r="P54" s="144" t="s">
        <v>229</v>
      </c>
      <c r="Q54" s="37">
        <v>105</v>
      </c>
      <c r="R54" s="145"/>
      <c r="S54" s="42">
        <v>5</v>
      </c>
      <c r="T54" s="42">
        <v>5</v>
      </c>
      <c r="U54" s="146">
        <f t="shared" si="0"/>
        <v>0</v>
      </c>
      <c r="V54" s="146">
        <f t="shared" si="1"/>
        <v>5</v>
      </c>
      <c r="W54" s="146">
        <f t="shared" si="2"/>
        <v>0</v>
      </c>
      <c r="X54" s="146">
        <f t="shared" si="3"/>
        <v>0</v>
      </c>
      <c r="Y54" s="129">
        <f t="shared" si="4"/>
        <v>0</v>
      </c>
      <c r="Z54" s="129">
        <f t="shared" si="5"/>
        <v>0</v>
      </c>
      <c r="AA54" s="129">
        <f t="shared" si="6"/>
        <v>0</v>
      </c>
      <c r="AB54" s="67"/>
    </row>
    <row r="55" spans="1:28" ht="15">
      <c r="A55" s="66">
        <f t="shared" si="7"/>
        <v>0</v>
      </c>
      <c r="B55" s="66">
        <f t="shared" si="8"/>
        <v>0</v>
      </c>
      <c r="C55" s="66">
        <f t="shared" si="9"/>
        <v>0</v>
      </c>
      <c r="D55" s="66">
        <f t="shared" si="10"/>
        <v>0</v>
      </c>
      <c r="E55" s="66">
        <f t="shared" si="11"/>
        <v>0</v>
      </c>
      <c r="F55" s="141">
        <f t="shared" si="12"/>
        <v>0</v>
      </c>
      <c r="G55" s="141">
        <f t="shared" si="13"/>
        <v>0</v>
      </c>
      <c r="H55" s="66">
        <f t="shared" si="14"/>
        <v>0</v>
      </c>
      <c r="I55" s="66">
        <f t="shared" si="15"/>
        <v>110</v>
      </c>
      <c r="J55" s="66">
        <f t="shared" si="16"/>
        <v>0</v>
      </c>
      <c r="K55" s="141">
        <f t="shared" si="17"/>
        <v>2018</v>
      </c>
      <c r="L55" s="66">
        <f t="shared" si="18"/>
        <v>54</v>
      </c>
      <c r="M55" s="66">
        <f t="shared" si="19"/>
        <v>54</v>
      </c>
      <c r="N55" s="147">
        <f t="shared" si="20"/>
        <v>110</v>
      </c>
      <c r="O55" s="143">
        <f t="shared" si="21"/>
        <v>0</v>
      </c>
      <c r="P55" s="144" t="s">
        <v>229</v>
      </c>
      <c r="Q55" s="37">
        <v>106</v>
      </c>
      <c r="R55" s="145"/>
      <c r="S55" s="42">
        <v>5</v>
      </c>
      <c r="T55" s="42">
        <v>5</v>
      </c>
      <c r="U55" s="146">
        <f t="shared" si="0"/>
        <v>0</v>
      </c>
      <c r="V55" s="146">
        <f t="shared" si="1"/>
        <v>5</v>
      </c>
      <c r="W55" s="146">
        <f t="shared" si="2"/>
        <v>0</v>
      </c>
      <c r="X55" s="146">
        <f t="shared" si="3"/>
        <v>0</v>
      </c>
      <c r="Y55" s="129">
        <f t="shared" si="4"/>
        <v>0</v>
      </c>
      <c r="Z55" s="129">
        <f t="shared" si="5"/>
        <v>0</v>
      </c>
      <c r="AA55" s="129">
        <f t="shared" si="6"/>
        <v>0</v>
      </c>
      <c r="AB55" s="67"/>
    </row>
    <row r="56" spans="1:28" ht="15">
      <c r="A56" s="66">
        <f t="shared" si="7"/>
        <v>0</v>
      </c>
      <c r="B56" s="66">
        <f t="shared" si="8"/>
        <v>0</v>
      </c>
      <c r="C56" s="66">
        <f t="shared" si="9"/>
        <v>0</v>
      </c>
      <c r="D56" s="66">
        <f t="shared" si="10"/>
        <v>0</v>
      </c>
      <c r="E56" s="66">
        <f t="shared" si="11"/>
        <v>0</v>
      </c>
      <c r="F56" s="141">
        <f t="shared" si="12"/>
        <v>0</v>
      </c>
      <c r="G56" s="141">
        <f t="shared" si="13"/>
        <v>0</v>
      </c>
      <c r="H56" s="66">
        <f t="shared" si="14"/>
        <v>0</v>
      </c>
      <c r="I56" s="66">
        <f t="shared" si="15"/>
        <v>110</v>
      </c>
      <c r="J56" s="66">
        <f t="shared" si="16"/>
        <v>0</v>
      </c>
      <c r="K56" s="141">
        <f t="shared" si="17"/>
        <v>2018</v>
      </c>
      <c r="L56" s="66">
        <f t="shared" si="18"/>
        <v>54</v>
      </c>
      <c r="M56" s="66">
        <f t="shared" si="19"/>
        <v>54</v>
      </c>
      <c r="N56" s="147">
        <f t="shared" si="20"/>
        <v>110</v>
      </c>
      <c r="O56" s="143">
        <f t="shared" si="21"/>
        <v>0</v>
      </c>
      <c r="P56" s="144" t="s">
        <v>229</v>
      </c>
      <c r="Q56" s="37">
        <v>107</v>
      </c>
      <c r="R56" s="145"/>
      <c r="S56" s="42">
        <v>5</v>
      </c>
      <c r="T56" s="42">
        <v>5</v>
      </c>
      <c r="U56" s="146">
        <f t="shared" si="0"/>
        <v>0</v>
      </c>
      <c r="V56" s="146">
        <f t="shared" si="1"/>
        <v>5</v>
      </c>
      <c r="W56" s="146">
        <f t="shared" si="2"/>
        <v>0</v>
      </c>
      <c r="X56" s="146">
        <f t="shared" si="3"/>
        <v>0</v>
      </c>
      <c r="Y56" s="129">
        <f t="shared" si="4"/>
        <v>0</v>
      </c>
      <c r="Z56" s="129">
        <f t="shared" si="5"/>
        <v>0</v>
      </c>
      <c r="AA56" s="129">
        <f t="shared" si="6"/>
        <v>0</v>
      </c>
      <c r="AB56" s="67"/>
    </row>
    <row r="57" spans="1:28" ht="15">
      <c r="A57" s="66">
        <f t="shared" si="7"/>
        <v>0</v>
      </c>
      <c r="B57" s="66">
        <f t="shared" si="8"/>
        <v>0</v>
      </c>
      <c r="C57" s="66">
        <f t="shared" si="9"/>
        <v>0</v>
      </c>
      <c r="D57" s="66">
        <f t="shared" si="10"/>
        <v>0</v>
      </c>
      <c r="E57" s="66">
        <f t="shared" si="11"/>
        <v>0</v>
      </c>
      <c r="F57" s="141">
        <f t="shared" si="12"/>
        <v>0</v>
      </c>
      <c r="G57" s="141">
        <f t="shared" si="13"/>
        <v>0</v>
      </c>
      <c r="H57" s="66">
        <f t="shared" si="14"/>
        <v>0</v>
      </c>
      <c r="I57" s="66">
        <f t="shared" si="15"/>
        <v>110</v>
      </c>
      <c r="J57" s="66">
        <f t="shared" si="16"/>
        <v>0</v>
      </c>
      <c r="K57" s="141">
        <f t="shared" si="17"/>
        <v>2018</v>
      </c>
      <c r="L57" s="66">
        <f t="shared" si="18"/>
        <v>54</v>
      </c>
      <c r="M57" s="66">
        <f t="shared" si="19"/>
        <v>54</v>
      </c>
      <c r="N57" s="147">
        <f t="shared" si="20"/>
        <v>110</v>
      </c>
      <c r="O57" s="143">
        <f t="shared" si="21"/>
        <v>0</v>
      </c>
      <c r="P57" s="144" t="s">
        <v>229</v>
      </c>
      <c r="Q57" s="37">
        <v>108</v>
      </c>
      <c r="R57" s="145"/>
      <c r="S57" s="42">
        <v>6</v>
      </c>
      <c r="T57" s="42">
        <v>5</v>
      </c>
      <c r="U57" s="146">
        <f t="shared" si="0"/>
        <v>1</v>
      </c>
      <c r="V57" s="146">
        <f t="shared" si="1"/>
        <v>5.5</v>
      </c>
      <c r="W57" s="146">
        <f t="shared" si="2"/>
        <v>0.09090909090909091</v>
      </c>
      <c r="X57" s="146">
        <f t="shared" si="3"/>
        <v>0.5</v>
      </c>
      <c r="Y57" s="129">
        <f t="shared" si="4"/>
        <v>0.7071067811865476</v>
      </c>
      <c r="Z57" s="129">
        <f t="shared" si="5"/>
        <v>0.128564869306645</v>
      </c>
      <c r="AA57" s="129">
        <f t="shared" si="6"/>
        <v>0.09090909090909091</v>
      </c>
      <c r="AB57" s="67"/>
    </row>
    <row r="58" spans="1:28" ht="15">
      <c r="A58" s="66">
        <f t="shared" si="7"/>
        <v>0</v>
      </c>
      <c r="B58" s="66">
        <f t="shared" si="8"/>
        <v>0</v>
      </c>
      <c r="C58" s="66">
        <f t="shared" si="9"/>
        <v>0</v>
      </c>
      <c r="D58" s="66">
        <f t="shared" si="10"/>
        <v>0</v>
      </c>
      <c r="E58" s="66">
        <f t="shared" si="11"/>
        <v>0</v>
      </c>
      <c r="F58" s="141">
        <f t="shared" si="12"/>
        <v>0</v>
      </c>
      <c r="G58" s="141">
        <f t="shared" si="13"/>
        <v>0</v>
      </c>
      <c r="H58" s="66">
        <f t="shared" si="14"/>
        <v>0</v>
      </c>
      <c r="I58" s="66">
        <f t="shared" si="15"/>
        <v>110</v>
      </c>
      <c r="J58" s="66">
        <f t="shared" si="16"/>
        <v>0</v>
      </c>
      <c r="K58" s="141">
        <f t="shared" si="17"/>
        <v>2018</v>
      </c>
      <c r="L58" s="66">
        <f t="shared" si="18"/>
        <v>54</v>
      </c>
      <c r="M58" s="66">
        <f t="shared" si="19"/>
        <v>54</v>
      </c>
      <c r="N58" s="147">
        <f t="shared" si="20"/>
        <v>110</v>
      </c>
      <c r="O58" s="143">
        <f t="shared" si="21"/>
        <v>0</v>
      </c>
      <c r="P58" s="144" t="s">
        <v>229</v>
      </c>
      <c r="Q58" s="37">
        <v>109</v>
      </c>
      <c r="R58" s="145"/>
      <c r="S58" s="42">
        <v>6</v>
      </c>
      <c r="T58" s="42">
        <v>6</v>
      </c>
      <c r="U58" s="146">
        <f t="shared" si="0"/>
        <v>0</v>
      </c>
      <c r="V58" s="146">
        <f t="shared" si="1"/>
        <v>6</v>
      </c>
      <c r="W58" s="146">
        <f t="shared" si="2"/>
        <v>0</v>
      </c>
      <c r="X58" s="146">
        <f t="shared" si="3"/>
        <v>0</v>
      </c>
      <c r="Y58" s="129">
        <f t="shared" si="4"/>
        <v>0</v>
      </c>
      <c r="Z58" s="129">
        <f t="shared" si="5"/>
        <v>0</v>
      </c>
      <c r="AA58" s="129">
        <f t="shared" si="6"/>
        <v>0</v>
      </c>
      <c r="AB58" s="67"/>
    </row>
    <row r="59" spans="1:28" ht="15">
      <c r="A59" s="66">
        <f t="shared" si="7"/>
        <v>0</v>
      </c>
      <c r="B59" s="66">
        <f t="shared" si="8"/>
        <v>0</v>
      </c>
      <c r="C59" s="66">
        <f t="shared" si="9"/>
        <v>0</v>
      </c>
      <c r="D59" s="66">
        <f t="shared" si="10"/>
        <v>0</v>
      </c>
      <c r="E59" s="66">
        <f t="shared" si="11"/>
        <v>0</v>
      </c>
      <c r="F59" s="141">
        <f t="shared" si="12"/>
        <v>0</v>
      </c>
      <c r="G59" s="141">
        <f t="shared" si="13"/>
        <v>0</v>
      </c>
      <c r="H59" s="66">
        <f t="shared" si="14"/>
        <v>0</v>
      </c>
      <c r="I59" s="66">
        <f t="shared" si="15"/>
        <v>110</v>
      </c>
      <c r="J59" s="66">
        <f t="shared" si="16"/>
        <v>0</v>
      </c>
      <c r="K59" s="141">
        <f t="shared" si="17"/>
        <v>2018</v>
      </c>
      <c r="L59" s="66">
        <f t="shared" si="18"/>
        <v>54</v>
      </c>
      <c r="M59" s="66">
        <f t="shared" si="19"/>
        <v>54</v>
      </c>
      <c r="N59" s="147">
        <f t="shared" si="20"/>
        <v>110</v>
      </c>
      <c r="O59" s="143">
        <f t="shared" si="21"/>
        <v>0</v>
      </c>
      <c r="P59" s="144" t="s">
        <v>229</v>
      </c>
      <c r="Q59" s="37">
        <v>110</v>
      </c>
      <c r="R59" s="145"/>
      <c r="S59" s="42">
        <v>5</v>
      </c>
      <c r="T59" s="42">
        <v>5</v>
      </c>
      <c r="U59" s="146">
        <f t="shared" si="0"/>
        <v>0</v>
      </c>
      <c r="V59" s="146">
        <f t="shared" si="1"/>
        <v>5</v>
      </c>
      <c r="W59" s="146">
        <f t="shared" si="2"/>
        <v>0</v>
      </c>
      <c r="X59" s="146">
        <f t="shared" si="3"/>
        <v>0</v>
      </c>
      <c r="Y59" s="129">
        <f t="shared" si="4"/>
        <v>0</v>
      </c>
      <c r="Z59" s="129">
        <f t="shared" si="5"/>
        <v>0</v>
      </c>
      <c r="AA59" s="129">
        <f t="shared" si="6"/>
        <v>0</v>
      </c>
      <c r="AB59" s="67"/>
    </row>
    <row r="60" spans="1:28" ht="15">
      <c r="A60" s="66">
        <f t="shared" si="7"/>
        <v>0</v>
      </c>
      <c r="B60" s="66">
        <f t="shared" si="8"/>
        <v>0</v>
      </c>
      <c r="C60" s="66">
        <f t="shared" si="9"/>
        <v>0</v>
      </c>
      <c r="D60" s="66">
        <f t="shared" si="10"/>
        <v>0</v>
      </c>
      <c r="E60" s="66">
        <f t="shared" si="11"/>
        <v>0</v>
      </c>
      <c r="F60" s="141">
        <f t="shared" si="12"/>
        <v>0</v>
      </c>
      <c r="G60" s="141">
        <f t="shared" si="13"/>
        <v>0</v>
      </c>
      <c r="H60" s="66">
        <f t="shared" si="14"/>
        <v>0</v>
      </c>
      <c r="I60" s="66">
        <f t="shared" si="15"/>
        <v>110</v>
      </c>
      <c r="J60" s="66">
        <f t="shared" si="16"/>
        <v>0</v>
      </c>
      <c r="K60" s="141">
        <f t="shared" si="17"/>
        <v>2018</v>
      </c>
      <c r="L60" s="66">
        <f t="shared" si="18"/>
        <v>54</v>
      </c>
      <c r="M60" s="66">
        <f t="shared" si="19"/>
        <v>54</v>
      </c>
      <c r="N60" s="147">
        <f t="shared" si="20"/>
        <v>110</v>
      </c>
      <c r="O60" s="143">
        <f t="shared" si="21"/>
        <v>0</v>
      </c>
      <c r="P60" s="144" t="s">
        <v>229</v>
      </c>
      <c r="Q60" s="37">
        <v>111</v>
      </c>
      <c r="R60" s="145"/>
      <c r="S60" s="42">
        <v>6</v>
      </c>
      <c r="T60" s="42">
        <v>6</v>
      </c>
      <c r="U60" s="146">
        <f t="shared" si="0"/>
        <v>0</v>
      </c>
      <c r="V60" s="146">
        <f t="shared" si="1"/>
        <v>6</v>
      </c>
      <c r="W60" s="146">
        <f t="shared" si="2"/>
        <v>0</v>
      </c>
      <c r="X60" s="146">
        <f t="shared" si="3"/>
        <v>0</v>
      </c>
      <c r="Y60" s="129">
        <f t="shared" si="4"/>
        <v>0</v>
      </c>
      <c r="Z60" s="129">
        <f t="shared" si="5"/>
        <v>0</v>
      </c>
      <c r="AA60" s="129">
        <f t="shared" si="6"/>
        <v>0</v>
      </c>
      <c r="AB60" s="67"/>
    </row>
    <row r="61" spans="1:28" ht="15">
      <c r="A61" s="66">
        <f t="shared" si="7"/>
        <v>0</v>
      </c>
      <c r="B61" s="66">
        <f t="shared" si="8"/>
        <v>0</v>
      </c>
      <c r="C61" s="66">
        <f t="shared" si="9"/>
        <v>0</v>
      </c>
      <c r="D61" s="66">
        <f t="shared" si="10"/>
        <v>0</v>
      </c>
      <c r="E61" s="66">
        <f t="shared" si="11"/>
        <v>0</v>
      </c>
      <c r="F61" s="141">
        <f t="shared" si="12"/>
        <v>0</v>
      </c>
      <c r="G61" s="141">
        <f t="shared" si="13"/>
        <v>0</v>
      </c>
      <c r="H61" s="66">
        <f t="shared" si="14"/>
        <v>0</v>
      </c>
      <c r="I61" s="66">
        <f t="shared" si="15"/>
        <v>110</v>
      </c>
      <c r="J61" s="66">
        <f t="shared" si="16"/>
        <v>0</v>
      </c>
      <c r="K61" s="141">
        <f t="shared" si="17"/>
        <v>2018</v>
      </c>
      <c r="L61" s="66">
        <f t="shared" si="18"/>
        <v>54</v>
      </c>
      <c r="M61" s="66">
        <f t="shared" si="19"/>
        <v>54</v>
      </c>
      <c r="N61" s="147">
        <f t="shared" si="20"/>
        <v>110</v>
      </c>
      <c r="O61" s="143">
        <f t="shared" si="21"/>
        <v>0</v>
      </c>
      <c r="P61" s="144" t="s">
        <v>229</v>
      </c>
      <c r="Q61" s="37">
        <v>112</v>
      </c>
      <c r="R61" s="145"/>
      <c r="S61" s="42">
        <v>6</v>
      </c>
      <c r="T61" s="42">
        <v>6</v>
      </c>
      <c r="U61" s="146">
        <f t="shared" si="0"/>
        <v>0</v>
      </c>
      <c r="V61" s="146">
        <f t="shared" si="1"/>
        <v>6</v>
      </c>
      <c r="W61" s="146">
        <f t="shared" si="2"/>
        <v>0</v>
      </c>
      <c r="X61" s="146">
        <f t="shared" si="3"/>
        <v>0</v>
      </c>
      <c r="Y61" s="129">
        <f t="shared" si="4"/>
        <v>0</v>
      </c>
      <c r="Z61" s="129">
        <f t="shared" si="5"/>
        <v>0</v>
      </c>
      <c r="AA61" s="129">
        <f t="shared" si="6"/>
        <v>0</v>
      </c>
      <c r="AB61" s="67"/>
    </row>
    <row r="62" spans="1:28" ht="15">
      <c r="A62" s="66">
        <f t="shared" si="7"/>
        <v>0</v>
      </c>
      <c r="B62" s="66">
        <f t="shared" si="8"/>
        <v>0</v>
      </c>
      <c r="C62" s="66">
        <f t="shared" si="9"/>
        <v>0</v>
      </c>
      <c r="D62" s="66">
        <f t="shared" si="10"/>
        <v>0</v>
      </c>
      <c r="E62" s="66">
        <f t="shared" si="11"/>
        <v>0</v>
      </c>
      <c r="F62" s="141">
        <f t="shared" si="12"/>
        <v>0</v>
      </c>
      <c r="G62" s="141">
        <f t="shared" si="13"/>
        <v>0</v>
      </c>
      <c r="H62" s="66">
        <f t="shared" si="14"/>
        <v>0</v>
      </c>
      <c r="I62" s="66">
        <f t="shared" si="15"/>
        <v>110</v>
      </c>
      <c r="J62" s="66">
        <f t="shared" si="16"/>
        <v>0</v>
      </c>
      <c r="K62" s="141">
        <f t="shared" si="17"/>
        <v>2018</v>
      </c>
      <c r="L62" s="66">
        <f t="shared" si="18"/>
        <v>54</v>
      </c>
      <c r="M62" s="66">
        <f t="shared" si="19"/>
        <v>54</v>
      </c>
      <c r="N62" s="147">
        <f t="shared" si="20"/>
        <v>110</v>
      </c>
      <c r="O62" s="143">
        <f t="shared" si="21"/>
        <v>0</v>
      </c>
      <c r="P62" s="144" t="s">
        <v>229</v>
      </c>
      <c r="Q62" s="37">
        <v>113</v>
      </c>
      <c r="R62" s="145"/>
      <c r="S62" s="42">
        <v>6</v>
      </c>
      <c r="T62" s="42">
        <v>6</v>
      </c>
      <c r="U62" s="146">
        <f t="shared" si="0"/>
        <v>0</v>
      </c>
      <c r="V62" s="146">
        <f t="shared" si="1"/>
        <v>6</v>
      </c>
      <c r="W62" s="146">
        <f t="shared" si="2"/>
        <v>0</v>
      </c>
      <c r="X62" s="146">
        <f t="shared" si="3"/>
        <v>0</v>
      </c>
      <c r="Y62" s="129">
        <f t="shared" si="4"/>
        <v>0</v>
      </c>
      <c r="Z62" s="129">
        <f t="shared" si="5"/>
        <v>0</v>
      </c>
      <c r="AA62" s="129">
        <f t="shared" si="6"/>
        <v>0</v>
      </c>
      <c r="AB62" s="67"/>
    </row>
    <row r="63" spans="1:28" ht="15">
      <c r="A63" s="66">
        <f t="shared" si="7"/>
        <v>0</v>
      </c>
      <c r="B63" s="66">
        <f t="shared" si="8"/>
        <v>0</v>
      </c>
      <c r="C63" s="66">
        <f t="shared" si="9"/>
        <v>0</v>
      </c>
      <c r="D63" s="66">
        <f t="shared" si="10"/>
        <v>0</v>
      </c>
      <c r="E63" s="66">
        <f t="shared" si="11"/>
        <v>0</v>
      </c>
      <c r="F63" s="141">
        <f t="shared" si="12"/>
        <v>0</v>
      </c>
      <c r="G63" s="141">
        <f t="shared" si="13"/>
        <v>0</v>
      </c>
      <c r="H63" s="66">
        <f t="shared" si="14"/>
        <v>0</v>
      </c>
      <c r="I63" s="66">
        <f t="shared" si="15"/>
        <v>110</v>
      </c>
      <c r="J63" s="66">
        <f t="shared" si="16"/>
        <v>0</v>
      </c>
      <c r="K63" s="141">
        <f t="shared" si="17"/>
        <v>2018</v>
      </c>
      <c r="L63" s="66">
        <f t="shared" si="18"/>
        <v>54</v>
      </c>
      <c r="M63" s="66">
        <f t="shared" si="19"/>
        <v>54</v>
      </c>
      <c r="N63" s="147">
        <f t="shared" si="20"/>
        <v>110</v>
      </c>
      <c r="O63" s="143">
        <f t="shared" si="21"/>
        <v>0</v>
      </c>
      <c r="P63" s="144" t="s">
        <v>229</v>
      </c>
      <c r="Q63" s="37">
        <v>114</v>
      </c>
      <c r="R63" s="145"/>
      <c r="S63" s="42">
        <v>6</v>
      </c>
      <c r="T63" s="42">
        <v>6</v>
      </c>
      <c r="U63" s="146">
        <f t="shared" si="0"/>
        <v>0</v>
      </c>
      <c r="V63" s="146">
        <f t="shared" si="1"/>
        <v>6</v>
      </c>
      <c r="W63" s="146">
        <f t="shared" si="2"/>
        <v>0</v>
      </c>
      <c r="X63" s="146">
        <f t="shared" si="3"/>
        <v>0</v>
      </c>
      <c r="Y63" s="129">
        <f t="shared" si="4"/>
        <v>0</v>
      </c>
      <c r="Z63" s="129">
        <f t="shared" si="5"/>
        <v>0</v>
      </c>
      <c r="AA63" s="129">
        <f t="shared" si="6"/>
        <v>0</v>
      </c>
      <c r="AB63" s="67"/>
    </row>
    <row r="64" spans="1:28" ht="15">
      <c r="A64" s="66">
        <f t="shared" si="7"/>
        <v>0</v>
      </c>
      <c r="B64" s="66">
        <f t="shared" si="8"/>
        <v>0</v>
      </c>
      <c r="C64" s="66">
        <f t="shared" si="9"/>
        <v>0</v>
      </c>
      <c r="D64" s="66">
        <f t="shared" si="10"/>
        <v>0</v>
      </c>
      <c r="E64" s="66">
        <f t="shared" si="11"/>
        <v>0</v>
      </c>
      <c r="F64" s="141">
        <f t="shared" si="12"/>
        <v>0</v>
      </c>
      <c r="G64" s="141">
        <f t="shared" si="13"/>
        <v>0</v>
      </c>
      <c r="H64" s="66">
        <f t="shared" si="14"/>
        <v>0</v>
      </c>
      <c r="I64" s="66">
        <f t="shared" si="15"/>
        <v>110</v>
      </c>
      <c r="J64" s="66">
        <f t="shared" si="16"/>
        <v>0</v>
      </c>
      <c r="K64" s="141">
        <f t="shared" si="17"/>
        <v>2018</v>
      </c>
      <c r="L64" s="66">
        <f t="shared" si="18"/>
        <v>54</v>
      </c>
      <c r="M64" s="66">
        <f t="shared" si="19"/>
        <v>54</v>
      </c>
      <c r="N64" s="147">
        <f t="shared" si="20"/>
        <v>110</v>
      </c>
      <c r="O64" s="143">
        <f t="shared" si="21"/>
        <v>0</v>
      </c>
      <c r="P64" s="144" t="s">
        <v>229</v>
      </c>
      <c r="Q64" s="37">
        <v>116</v>
      </c>
      <c r="R64" s="145"/>
      <c r="S64" s="42">
        <v>5</v>
      </c>
      <c r="T64" s="42">
        <v>6</v>
      </c>
      <c r="U64" s="146">
        <f t="shared" si="0"/>
        <v>1</v>
      </c>
      <c r="V64" s="146">
        <f t="shared" si="1"/>
        <v>5.5</v>
      </c>
      <c r="W64" s="146">
        <f t="shared" si="2"/>
        <v>0.09090909090909091</v>
      </c>
      <c r="X64" s="146">
        <f t="shared" si="3"/>
        <v>0.5</v>
      </c>
      <c r="Y64" s="129">
        <f t="shared" si="4"/>
        <v>0.7071067811865476</v>
      </c>
      <c r="Z64" s="129">
        <f t="shared" si="5"/>
        <v>0.128564869306645</v>
      </c>
      <c r="AA64" s="129">
        <f t="shared" si="6"/>
        <v>0.09090909090909091</v>
      </c>
      <c r="AB64" s="67"/>
    </row>
    <row r="65" spans="1:28" ht="15">
      <c r="A65" s="66">
        <f t="shared" si="7"/>
        <v>0</v>
      </c>
      <c r="B65" s="66">
        <f t="shared" si="8"/>
        <v>0</v>
      </c>
      <c r="C65" s="66">
        <f t="shared" si="9"/>
        <v>0</v>
      </c>
      <c r="D65" s="66">
        <f t="shared" si="10"/>
        <v>0</v>
      </c>
      <c r="E65" s="66">
        <f t="shared" si="11"/>
        <v>0</v>
      </c>
      <c r="F65" s="141">
        <f t="shared" si="12"/>
        <v>0</v>
      </c>
      <c r="G65" s="141">
        <f t="shared" si="13"/>
        <v>0</v>
      </c>
      <c r="H65" s="66">
        <f t="shared" si="14"/>
        <v>0</v>
      </c>
      <c r="I65" s="66">
        <f t="shared" si="15"/>
        <v>110</v>
      </c>
      <c r="J65" s="66">
        <f t="shared" si="16"/>
        <v>0</v>
      </c>
      <c r="K65" s="141">
        <f t="shared" si="17"/>
        <v>2018</v>
      </c>
      <c r="L65" s="66">
        <f t="shared" si="18"/>
        <v>54</v>
      </c>
      <c r="M65" s="66">
        <f t="shared" si="19"/>
        <v>54</v>
      </c>
      <c r="N65" s="147">
        <f t="shared" si="20"/>
        <v>110</v>
      </c>
      <c r="O65" s="143">
        <f t="shared" si="21"/>
        <v>0</v>
      </c>
      <c r="P65" s="144" t="s">
        <v>229</v>
      </c>
      <c r="Q65" s="37">
        <v>117</v>
      </c>
      <c r="R65" s="145"/>
      <c r="S65" s="42">
        <v>5</v>
      </c>
      <c r="T65" s="42">
        <v>5</v>
      </c>
      <c r="U65" s="146">
        <f t="shared" si="0"/>
        <v>0</v>
      </c>
      <c r="V65" s="146">
        <f t="shared" si="1"/>
        <v>5</v>
      </c>
      <c r="W65" s="146">
        <f t="shared" si="2"/>
        <v>0</v>
      </c>
      <c r="X65" s="146">
        <f t="shared" si="3"/>
        <v>0</v>
      </c>
      <c r="Y65" s="129">
        <f t="shared" si="4"/>
        <v>0</v>
      </c>
      <c r="Z65" s="129">
        <f t="shared" si="5"/>
        <v>0</v>
      </c>
      <c r="AA65" s="129">
        <f t="shared" si="6"/>
        <v>0</v>
      </c>
      <c r="AB65" s="67"/>
    </row>
    <row r="66" spans="1:28" ht="15">
      <c r="A66" s="66">
        <f t="shared" si="7"/>
        <v>0</v>
      </c>
      <c r="B66" s="66">
        <f t="shared" si="8"/>
        <v>0</v>
      </c>
      <c r="C66" s="66">
        <f t="shared" si="9"/>
        <v>0</v>
      </c>
      <c r="D66" s="66">
        <f t="shared" si="10"/>
        <v>0</v>
      </c>
      <c r="E66" s="66">
        <f t="shared" si="11"/>
        <v>0</v>
      </c>
      <c r="F66" s="141">
        <f t="shared" si="12"/>
        <v>0</v>
      </c>
      <c r="G66" s="141">
        <f t="shared" si="13"/>
        <v>0</v>
      </c>
      <c r="H66" s="66">
        <f t="shared" si="14"/>
        <v>0</v>
      </c>
      <c r="I66" s="66">
        <f t="shared" si="15"/>
        <v>110</v>
      </c>
      <c r="J66" s="66">
        <f t="shared" si="16"/>
        <v>0</v>
      </c>
      <c r="K66" s="141">
        <f t="shared" si="17"/>
        <v>2018</v>
      </c>
      <c r="L66" s="66">
        <f t="shared" si="18"/>
        <v>54</v>
      </c>
      <c r="M66" s="66">
        <f t="shared" si="19"/>
        <v>54</v>
      </c>
      <c r="N66" s="147">
        <f t="shared" si="20"/>
        <v>110</v>
      </c>
      <c r="O66" s="143">
        <f t="shared" si="21"/>
        <v>0</v>
      </c>
      <c r="P66" s="144" t="s">
        <v>229</v>
      </c>
      <c r="Q66" s="37">
        <v>118</v>
      </c>
      <c r="R66" s="145"/>
      <c r="S66" s="42">
        <v>6</v>
      </c>
      <c r="T66" s="42">
        <v>5</v>
      </c>
      <c r="U66" s="146">
        <f t="shared" si="0"/>
        <v>1</v>
      </c>
      <c r="V66" s="146">
        <f t="shared" si="1"/>
        <v>5.5</v>
      </c>
      <c r="W66" s="146">
        <f t="shared" si="2"/>
        <v>0.09090909090909091</v>
      </c>
      <c r="X66" s="146">
        <f t="shared" si="3"/>
        <v>0.5</v>
      </c>
      <c r="Y66" s="129">
        <f t="shared" si="4"/>
        <v>0.7071067811865476</v>
      </c>
      <c r="Z66" s="129">
        <f t="shared" si="5"/>
        <v>0.128564869306645</v>
      </c>
      <c r="AA66" s="129">
        <f t="shared" si="6"/>
        <v>0.09090909090909091</v>
      </c>
      <c r="AB66" s="67"/>
    </row>
    <row r="67" spans="1:28" ht="15">
      <c r="A67" s="66">
        <f t="shared" si="7"/>
        <v>0</v>
      </c>
      <c r="B67" s="66">
        <f t="shared" si="8"/>
        <v>0</v>
      </c>
      <c r="C67" s="66">
        <f t="shared" si="9"/>
        <v>0</v>
      </c>
      <c r="D67" s="66">
        <f t="shared" si="10"/>
        <v>0</v>
      </c>
      <c r="E67" s="66">
        <f t="shared" si="11"/>
        <v>0</v>
      </c>
      <c r="F67" s="141">
        <f t="shared" si="12"/>
        <v>0</v>
      </c>
      <c r="G67" s="141">
        <f t="shared" si="13"/>
        <v>0</v>
      </c>
      <c r="H67" s="66">
        <f t="shared" si="14"/>
        <v>0</v>
      </c>
      <c r="I67" s="66">
        <f t="shared" si="15"/>
        <v>110</v>
      </c>
      <c r="J67" s="66">
        <f t="shared" si="16"/>
        <v>0</v>
      </c>
      <c r="K67" s="141">
        <f t="shared" si="17"/>
        <v>2018</v>
      </c>
      <c r="L67" s="66">
        <f t="shared" si="18"/>
        <v>54</v>
      </c>
      <c r="M67" s="66">
        <f t="shared" si="19"/>
        <v>54</v>
      </c>
      <c r="N67" s="147">
        <f t="shared" si="20"/>
        <v>110</v>
      </c>
      <c r="O67" s="143">
        <f t="shared" si="21"/>
        <v>0</v>
      </c>
      <c r="P67" s="144" t="s">
        <v>229</v>
      </c>
      <c r="Q67" s="37">
        <v>119</v>
      </c>
      <c r="R67" s="145"/>
      <c r="S67" s="42">
        <v>5</v>
      </c>
      <c r="T67" s="42">
        <v>6</v>
      </c>
      <c r="U67" s="146">
        <f t="shared" si="0"/>
        <v>1</v>
      </c>
      <c r="V67" s="146">
        <f t="shared" si="1"/>
        <v>5.5</v>
      </c>
      <c r="W67" s="146">
        <f t="shared" si="2"/>
        <v>0.09090909090909091</v>
      </c>
      <c r="X67" s="146">
        <f t="shared" si="3"/>
        <v>0.5</v>
      </c>
      <c r="Y67" s="129">
        <f t="shared" si="4"/>
        <v>0.7071067811865476</v>
      </c>
      <c r="Z67" s="129">
        <f t="shared" si="5"/>
        <v>0.128564869306645</v>
      </c>
      <c r="AA67" s="129">
        <f t="shared" si="6"/>
        <v>0.09090909090909091</v>
      </c>
      <c r="AB67" s="67"/>
    </row>
    <row r="68" spans="1:28" ht="15">
      <c r="A68" s="66">
        <f t="shared" si="7"/>
        <v>0</v>
      </c>
      <c r="B68" s="66">
        <f t="shared" si="8"/>
        <v>0</v>
      </c>
      <c r="C68" s="66">
        <f t="shared" si="9"/>
        <v>0</v>
      </c>
      <c r="D68" s="66">
        <f t="shared" si="10"/>
        <v>0</v>
      </c>
      <c r="E68" s="66">
        <f t="shared" si="11"/>
        <v>0</v>
      </c>
      <c r="F68" s="141">
        <f t="shared" si="12"/>
        <v>0</v>
      </c>
      <c r="G68" s="141">
        <f t="shared" si="13"/>
        <v>0</v>
      </c>
      <c r="H68" s="66">
        <f t="shared" si="14"/>
        <v>0</v>
      </c>
      <c r="I68" s="66">
        <f t="shared" si="15"/>
        <v>110</v>
      </c>
      <c r="J68" s="66">
        <f t="shared" si="16"/>
        <v>0</v>
      </c>
      <c r="K68" s="141">
        <f t="shared" si="17"/>
        <v>2018</v>
      </c>
      <c r="L68" s="66">
        <f t="shared" si="18"/>
        <v>54</v>
      </c>
      <c r="M68" s="66">
        <f t="shared" si="19"/>
        <v>54</v>
      </c>
      <c r="N68" s="147">
        <f t="shared" si="20"/>
        <v>110</v>
      </c>
      <c r="O68" s="143">
        <f t="shared" si="21"/>
        <v>0</v>
      </c>
      <c r="P68" s="144" t="s">
        <v>229</v>
      </c>
      <c r="Q68" s="37">
        <v>120</v>
      </c>
      <c r="R68" s="145"/>
      <c r="S68" s="42">
        <v>6</v>
      </c>
      <c r="T68" s="42">
        <v>6</v>
      </c>
      <c r="U68" s="146">
        <f t="shared" si="0"/>
        <v>0</v>
      </c>
      <c r="V68" s="146">
        <f t="shared" si="1"/>
        <v>6</v>
      </c>
      <c r="W68" s="146">
        <f t="shared" si="2"/>
        <v>0</v>
      </c>
      <c r="X68" s="146">
        <f t="shared" si="3"/>
        <v>0</v>
      </c>
      <c r="Y68" s="129">
        <f t="shared" si="4"/>
        <v>0</v>
      </c>
      <c r="Z68" s="129">
        <f t="shared" si="5"/>
        <v>0</v>
      </c>
      <c r="AA68" s="129">
        <f t="shared" si="6"/>
        <v>0</v>
      </c>
      <c r="AB68" s="67"/>
    </row>
    <row r="69" spans="1:28" ht="15">
      <c r="A69" s="66">
        <f t="shared" si="7"/>
        <v>0</v>
      </c>
      <c r="B69" s="66">
        <f t="shared" si="8"/>
        <v>0</v>
      </c>
      <c r="C69" s="66">
        <f t="shared" si="9"/>
        <v>0</v>
      </c>
      <c r="D69" s="66">
        <f t="shared" si="10"/>
        <v>0</v>
      </c>
      <c r="E69" s="66">
        <f t="shared" si="11"/>
        <v>0</v>
      </c>
      <c r="F69" s="141">
        <f t="shared" si="12"/>
        <v>0</v>
      </c>
      <c r="G69" s="141">
        <f t="shared" si="13"/>
        <v>0</v>
      </c>
      <c r="H69" s="66">
        <f t="shared" si="14"/>
        <v>0</v>
      </c>
      <c r="I69" s="66">
        <f t="shared" si="15"/>
        <v>110</v>
      </c>
      <c r="J69" s="66">
        <f t="shared" si="16"/>
        <v>0</v>
      </c>
      <c r="K69" s="141">
        <f t="shared" si="17"/>
        <v>2018</v>
      </c>
      <c r="L69" s="66">
        <f t="shared" si="18"/>
        <v>54</v>
      </c>
      <c r="M69" s="66">
        <f t="shared" si="19"/>
        <v>54</v>
      </c>
      <c r="N69" s="147">
        <f t="shared" si="20"/>
        <v>110</v>
      </c>
      <c r="O69" s="143">
        <f t="shared" si="21"/>
        <v>0</v>
      </c>
      <c r="P69" s="144" t="s">
        <v>229</v>
      </c>
      <c r="Q69" s="37">
        <v>121</v>
      </c>
      <c r="R69" s="145"/>
      <c r="S69" s="42">
        <v>5</v>
      </c>
      <c r="T69" s="42">
        <v>5</v>
      </c>
      <c r="U69" s="146">
        <f t="shared" si="0"/>
        <v>0</v>
      </c>
      <c r="V69" s="146">
        <f t="shared" si="1"/>
        <v>5</v>
      </c>
      <c r="W69" s="146">
        <f t="shared" si="2"/>
        <v>0</v>
      </c>
      <c r="X69" s="146">
        <f t="shared" si="3"/>
        <v>0</v>
      </c>
      <c r="Y69" s="129">
        <f t="shared" si="4"/>
        <v>0</v>
      </c>
      <c r="Z69" s="129">
        <f t="shared" si="5"/>
        <v>0</v>
      </c>
      <c r="AA69" s="129">
        <f t="shared" si="6"/>
        <v>0</v>
      </c>
      <c r="AB69" s="67"/>
    </row>
    <row r="70" spans="1:28" ht="15">
      <c r="A70" s="66">
        <f t="shared" si="7"/>
        <v>0</v>
      </c>
      <c r="B70" s="66">
        <f t="shared" si="8"/>
        <v>0</v>
      </c>
      <c r="C70" s="66">
        <f t="shared" si="9"/>
        <v>0</v>
      </c>
      <c r="D70" s="66">
        <f t="shared" si="10"/>
        <v>0</v>
      </c>
      <c r="E70" s="66">
        <f t="shared" si="11"/>
        <v>0</v>
      </c>
      <c r="F70" s="141">
        <f t="shared" si="12"/>
        <v>0</v>
      </c>
      <c r="G70" s="141">
        <f t="shared" si="13"/>
        <v>0</v>
      </c>
      <c r="H70" s="66">
        <f t="shared" si="14"/>
        <v>0</v>
      </c>
      <c r="I70" s="66">
        <f t="shared" si="15"/>
        <v>110</v>
      </c>
      <c r="J70" s="66">
        <f t="shared" si="16"/>
        <v>0</v>
      </c>
      <c r="K70" s="141">
        <f t="shared" si="17"/>
        <v>2018</v>
      </c>
      <c r="L70" s="66">
        <f t="shared" si="18"/>
        <v>54</v>
      </c>
      <c r="M70" s="66">
        <f t="shared" si="19"/>
        <v>54</v>
      </c>
      <c r="N70" s="147">
        <f t="shared" si="20"/>
        <v>110</v>
      </c>
      <c r="O70" s="143">
        <f t="shared" si="21"/>
        <v>0</v>
      </c>
      <c r="P70" s="144" t="s">
        <v>229</v>
      </c>
      <c r="Q70" s="37">
        <v>122</v>
      </c>
      <c r="R70" s="145"/>
      <c r="S70" s="42">
        <v>6</v>
      </c>
      <c r="T70" s="42">
        <v>6</v>
      </c>
      <c r="U70" s="146">
        <f t="shared" si="0"/>
        <v>0</v>
      </c>
      <c r="V70" s="146">
        <f t="shared" si="1"/>
        <v>6</v>
      </c>
      <c r="W70" s="146">
        <f t="shared" si="2"/>
        <v>0</v>
      </c>
      <c r="X70" s="146">
        <f t="shared" si="3"/>
        <v>0</v>
      </c>
      <c r="Y70" s="129">
        <f t="shared" si="4"/>
        <v>0</v>
      </c>
      <c r="Z70" s="129">
        <f t="shared" si="5"/>
        <v>0</v>
      </c>
      <c r="AA70" s="129">
        <f t="shared" si="6"/>
        <v>0</v>
      </c>
      <c r="AB70" s="67"/>
    </row>
    <row r="71" spans="1:28" ht="15.75">
      <c r="A71" s="66">
        <f t="shared" si="7"/>
        <v>0</v>
      </c>
      <c r="B71" s="66">
        <f t="shared" si="8"/>
        <v>0</v>
      </c>
      <c r="C71" s="66">
        <f t="shared" si="9"/>
        <v>0</v>
      </c>
      <c r="D71" s="66">
        <f t="shared" si="10"/>
        <v>0</v>
      </c>
      <c r="E71" s="66">
        <f t="shared" si="11"/>
        <v>0</v>
      </c>
      <c r="F71" s="141">
        <f t="shared" si="12"/>
        <v>0</v>
      </c>
      <c r="G71" s="141">
        <f t="shared" si="13"/>
        <v>0</v>
      </c>
      <c r="H71" s="66">
        <f t="shared" si="14"/>
        <v>0</v>
      </c>
      <c r="I71" s="66">
        <f t="shared" si="15"/>
        <v>110</v>
      </c>
      <c r="J71" s="66">
        <f t="shared" si="16"/>
        <v>0</v>
      </c>
      <c r="K71" s="141">
        <f t="shared" si="17"/>
        <v>2018</v>
      </c>
      <c r="L71" s="66">
        <f t="shared" si="18"/>
        <v>54</v>
      </c>
      <c r="M71" s="66">
        <f t="shared" si="19"/>
        <v>54</v>
      </c>
      <c r="N71" s="147">
        <f t="shared" si="20"/>
        <v>110</v>
      </c>
      <c r="O71" s="143">
        <f t="shared" si="21"/>
        <v>0</v>
      </c>
      <c r="P71" s="144" t="s">
        <v>229</v>
      </c>
      <c r="Q71" s="46">
        <v>123</v>
      </c>
      <c r="R71" s="145"/>
      <c r="S71" s="48">
        <v>7</v>
      </c>
      <c r="T71" s="48">
        <v>7</v>
      </c>
      <c r="U71" s="146">
        <f t="shared" si="0"/>
        <v>0</v>
      </c>
      <c r="V71" s="146">
        <f t="shared" si="1"/>
        <v>7</v>
      </c>
      <c r="W71" s="146">
        <f t="shared" si="2"/>
        <v>0</v>
      </c>
      <c r="X71" s="146">
        <f t="shared" si="3"/>
        <v>0</v>
      </c>
      <c r="Y71" s="129">
        <f t="shared" si="4"/>
        <v>0</v>
      </c>
      <c r="Z71" s="129">
        <f t="shared" si="5"/>
        <v>0</v>
      </c>
      <c r="AA71" s="129">
        <f t="shared" si="6"/>
        <v>0</v>
      </c>
      <c r="AB71" s="67"/>
    </row>
    <row r="72" spans="14:28" ht="7.5">
      <c r="N72" s="148"/>
      <c r="O72" s="149" t="s">
        <v>21</v>
      </c>
      <c r="P72" s="149"/>
      <c r="Q72" s="149"/>
      <c r="R72" s="149"/>
      <c r="S72" s="149" t="s">
        <v>230</v>
      </c>
      <c r="T72" s="149"/>
      <c r="U72" s="149"/>
      <c r="V72" s="148" t="s">
        <v>21</v>
      </c>
      <c r="W72" s="148" t="s">
        <v>21</v>
      </c>
      <c r="X72" s="148" t="s">
        <v>21</v>
      </c>
      <c r="Y72" s="149" t="s">
        <v>21</v>
      </c>
      <c r="Z72" s="149"/>
      <c r="AA72" s="149"/>
      <c r="AB72" s="67"/>
    </row>
    <row r="73" spans="15:27" ht="7.5">
      <c r="O73" s="81" t="s">
        <v>231</v>
      </c>
      <c r="P73" s="81"/>
      <c r="Q73" s="81"/>
      <c r="R73" s="81"/>
      <c r="S73" s="81">
        <f>MAX(S18:S71)</f>
        <v>8</v>
      </c>
      <c r="T73" s="81">
        <f>MAX(T18:T71)</f>
        <v>8</v>
      </c>
      <c r="U73" s="81">
        <f>MAX(U18:U71)</f>
        <v>2</v>
      </c>
      <c r="V73" s="81"/>
      <c r="W73" s="81">
        <f>MAX(W18:W71)</f>
        <v>0.2</v>
      </c>
      <c r="X73" s="81">
        <f>MAX(X18:X71)</f>
        <v>2</v>
      </c>
      <c r="Y73" s="81"/>
      <c r="Z73" s="81"/>
      <c r="AA73" s="81"/>
    </row>
    <row r="74" spans="15:27" ht="7.5">
      <c r="O74" s="81" t="s">
        <v>232</v>
      </c>
      <c r="P74" s="81"/>
      <c r="Q74" s="81"/>
      <c r="R74" s="81"/>
      <c r="S74" s="81">
        <f>MIN(S18:S71)</f>
        <v>4</v>
      </c>
      <c r="T74" s="81">
        <f>MIN(T18:T71)</f>
        <v>4</v>
      </c>
      <c r="U74" s="81">
        <f>MIN(U18:U71)</f>
        <v>0</v>
      </c>
      <c r="V74" s="81"/>
      <c r="W74" s="81">
        <f>MIN(W18:W71)</f>
        <v>0</v>
      </c>
      <c r="X74" s="81">
        <f>MIN(X18:X71)</f>
        <v>0</v>
      </c>
      <c r="Y74" s="81"/>
      <c r="Z74" s="81"/>
      <c r="AA74" s="81"/>
    </row>
    <row r="75" spans="15:27" ht="7.5">
      <c r="O75" s="81" t="s">
        <v>223</v>
      </c>
      <c r="P75" s="81"/>
      <c r="Q75" s="81"/>
      <c r="R75" s="81"/>
      <c r="S75" s="81">
        <f>ROUND(AVERAGE(S18:S71),2)</f>
        <v>5.43</v>
      </c>
      <c r="T75" s="81">
        <f>ROUND(AVERAGE(T18:T71),2)</f>
        <v>5.39</v>
      </c>
      <c r="U75" s="81">
        <f>ROUND(AVERAGE(U18:U71),2)</f>
        <v>0.3</v>
      </c>
      <c r="V75" s="81">
        <f>AVERAGE(V18:V71)</f>
        <v>5.407407407407407</v>
      </c>
      <c r="W75" s="81">
        <f>AVERAGE(W18:W71)</f>
        <v>0.028114478114478113</v>
      </c>
      <c r="X75" s="81">
        <f>AVERAGE(X18:X71)</f>
        <v>0.18518518518518517</v>
      </c>
      <c r="Y75" s="81">
        <f>AVERAGE(Y18:Y71)</f>
        <v>0.20951312035156966</v>
      </c>
      <c r="Z75" s="81">
        <f>AVERAGE(Z18:Z71)</f>
        <v>0.03975987624853651</v>
      </c>
      <c r="AA75" s="81">
        <f>AVERAGE(AA18:AA71)</f>
        <v>0.028114478114478116</v>
      </c>
    </row>
    <row r="76" spans="15:27" ht="7.5">
      <c r="O76" s="81" t="s">
        <v>233</v>
      </c>
      <c r="P76" s="81"/>
      <c r="Q76" s="81"/>
      <c r="R76" s="81"/>
      <c r="S76" s="81"/>
      <c r="T76" s="81"/>
      <c r="V76" s="150" t="s">
        <v>21</v>
      </c>
      <c r="W76" s="151">
        <f>W75</f>
        <v>0.028114478114478113</v>
      </c>
      <c r="X76" s="81"/>
      <c r="Y76" s="81"/>
      <c r="Z76" s="81"/>
      <c r="AA76" s="81"/>
    </row>
    <row r="77" spans="15:27" ht="7.5">
      <c r="O77" s="81" t="s">
        <v>212</v>
      </c>
      <c r="P77" s="81"/>
      <c r="Q77" s="81"/>
      <c r="R77" s="81"/>
      <c r="S77" s="81"/>
      <c r="T77" s="81"/>
      <c r="U77" s="81"/>
      <c r="V77" s="81"/>
      <c r="W77" s="81" t="s">
        <v>21</v>
      </c>
      <c r="X77" s="138">
        <f>AVERAGE(X18:X71)</f>
        <v>0.18518518518518517</v>
      </c>
      <c r="Y77" s="81"/>
      <c r="Z77" s="81"/>
      <c r="AA77" s="81"/>
    </row>
    <row r="78" spans="15:27" ht="7.5">
      <c r="O78" s="81" t="s">
        <v>234</v>
      </c>
      <c r="P78" s="81"/>
      <c r="Q78" s="81"/>
      <c r="R78" s="81"/>
      <c r="S78" s="81"/>
      <c r="T78" s="81"/>
      <c r="U78" s="81"/>
      <c r="V78" s="81"/>
      <c r="X78" s="81" t="s">
        <v>21</v>
      </c>
      <c r="Y78" s="138">
        <f>SQRT(X77)</f>
        <v>0.4303314829119352</v>
      </c>
      <c r="Z78" s="81"/>
      <c r="AA78" s="81"/>
    </row>
    <row r="79" spans="15:27" ht="7.5">
      <c r="O79" s="81" t="s">
        <v>235</v>
      </c>
      <c r="P79" s="81"/>
      <c r="Q79" s="81"/>
      <c r="R79" s="81"/>
      <c r="S79" s="81"/>
      <c r="T79" s="81"/>
      <c r="U79" s="81"/>
      <c r="V79" s="81"/>
      <c r="W79" s="81"/>
      <c r="X79" s="81"/>
      <c r="Y79" s="81" t="s">
        <v>21</v>
      </c>
      <c r="Z79" s="152">
        <f>Y78/V75</f>
        <v>0.07958184957960444</v>
      </c>
      <c r="AA79" s="81"/>
    </row>
    <row r="80" spans="15:27" ht="7.5">
      <c r="O80" s="81" t="s">
        <v>236</v>
      </c>
      <c r="P80" s="81"/>
      <c r="Q80" s="81"/>
      <c r="R80" s="81"/>
      <c r="S80" s="81"/>
      <c r="T80" s="81"/>
      <c r="U80" s="81"/>
      <c r="V80" s="81"/>
      <c r="W80" s="81"/>
      <c r="X80" s="81"/>
      <c r="Y80" s="81"/>
      <c r="Z80" s="81" t="s">
        <v>21</v>
      </c>
      <c r="AA80" s="152">
        <f>Z79/SQRT(2)</f>
        <v>0.0562728654971061</v>
      </c>
    </row>
  </sheetData>
  <sheetProtection selectLockedCells="1" selectUnlockedCells="1"/>
  <mergeCells count="6">
    <mergeCell ref="Q14:R14"/>
    <mergeCell ref="S14:T14"/>
    <mergeCell ref="O17:R17"/>
    <mergeCell ref="O72:R72"/>
    <mergeCell ref="S72:U72"/>
    <mergeCell ref="Y72:AA72"/>
  </mergeCells>
  <printOptions/>
  <pageMargins left="0.75" right="0.75" top="1" bottom="1" header="0.5118110236220472" footer="0.5118110236220472"/>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KMMunk</dc:creator>
  <cp:keywords/>
  <dc:description/>
  <cp:lastModifiedBy>Campbell, Barbara</cp:lastModifiedBy>
  <cp:lastPrinted>2019-03-05T03:27:03Z</cp:lastPrinted>
  <dcterms:created xsi:type="dcterms:W3CDTF">2006-04-20T23:10:49Z</dcterms:created>
  <dcterms:modified xsi:type="dcterms:W3CDTF">2019-03-07T04:10:03Z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ADF&amp;G, ADU</vt:lpwstr>
  </property>
</Properties>
</file>